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'Дашборд'!$E$17:$E$19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'Дашборд'!$F$17:$F$19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'Дашборд'!$A$49:$A$76</f>
            </numRef>
          </cat>
          <val>
            <numRef>
              <f>'Дашборд'!$C$49:$C$76</f>
            </numRef>
          </val>
        </ser>
        <ser>
          <idx val="1"/>
          <order val="1"/>
          <tx>
            <strRef>
              <f>'Дашборд'!D48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'Дашборд'!$A$49:$A$76</f>
            </numRef>
          </cat>
          <val>
            <numRef>
              <f>'Дашборд'!$D$49:$D$76</f>
            </numRef>
          </val>
        </ser>
        <ser>
          <idx val="2"/>
          <order val="2"/>
          <tx>
            <strRef>
              <f>'Дашборд'!E48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'Дашборд'!$A$49:$A$76</f>
            </numRef>
          </cat>
          <val>
            <numRef>
              <f>'Дашборд'!$E$49:$E$76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H36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</cols>
  <sheetData>
    <row r="1">
      <c r="A1" s="1" t="inlineStr">
        <is>
          <t>Дорожная карта</t>
        </is>
      </c>
      <c r="E1" t="inlineStr">
        <is>
          <t>Дата контроля: 28.02.2026</t>
        </is>
      </c>
    </row>
    <row r="2">
      <c r="E2" t="inlineStr">
        <is>
          <t>Период: 01.02.2026 — 28.02.2026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T3" s="2" t="inlineStr">
        <is>
          <t>ПТ, Сплит</t>
        </is>
      </c>
      <c r="AU3" s="3" t="n"/>
      <c r="AV3" s="3" t="n"/>
      <c r="AW3" s="2" t="inlineStr">
        <is>
          <t>ВПТ</t>
        </is>
      </c>
      <c r="AX3" s="3" t="n"/>
      <c r="AY3" s="2" t="inlineStr">
        <is>
          <t>Секции</t>
        </is>
      </c>
      <c r="AZ3" s="3" t="n"/>
      <c r="BA3" s="2" t="inlineStr">
        <is>
          <t>ДЕНЬГИ</t>
        </is>
      </c>
      <c r="BB3" s="3" t="n"/>
      <c r="BC3" s="3" t="n"/>
      <c r="BD3" s="3" t="n"/>
      <c r="BE3" s="3" t="n"/>
      <c r="BF3" s="3" t="n"/>
      <c r="BG3" s="3" t="n"/>
      <c r="BH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T4" s="4" t="inlineStr">
        <is>
          <t>Тех. задание ПТ</t>
        </is>
      </c>
      <c r="AU4" s="4" t="inlineStr">
        <is>
          <t>Факт ПТ</t>
        </is>
      </c>
      <c r="AV4" s="4" t="inlineStr">
        <is>
          <t>Факт СПЛИТ</t>
        </is>
      </c>
      <c r="AW4" s="4" t="inlineStr">
        <is>
          <t>Тех. задание ВПТ</t>
        </is>
      </c>
      <c r="AX4" s="4" t="inlineStr">
        <is>
          <t>Факт ВПТ</t>
        </is>
      </c>
      <c r="AY4" s="4" t="inlineStr">
        <is>
          <t>Тех. задание</t>
        </is>
      </c>
      <c r="AZ4" s="4" t="inlineStr">
        <is>
          <t>Факт</t>
        </is>
      </c>
      <c r="BA4" s="4" t="inlineStr">
        <is>
          <t>Тех задание $</t>
        </is>
      </c>
      <c r="BB4" s="4" t="inlineStr">
        <is>
          <t>Факт ПТ 1С $</t>
        </is>
      </c>
      <c r="BC4" s="4" t="inlineStr">
        <is>
          <t>Факт МГ/секции 1С $</t>
        </is>
      </c>
      <c r="BD4" s="4" t="inlineStr">
        <is>
          <t>Прочие услуги $</t>
        </is>
      </c>
      <c r="BE4" s="4" t="inlineStr">
        <is>
          <t>Факт общий $</t>
        </is>
      </c>
      <c r="BF4" s="4" t="inlineStr">
        <is>
          <t>Средняя стоимость ПТ прошлого месяца $</t>
        </is>
      </c>
      <c r="BG4" s="4" t="inlineStr">
        <is>
          <t>Ранрейт $</t>
        </is>
      </c>
      <c r="BH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/>
      <c r="AT6" s="4" t="inlineStr">
        <is>
          <t>Тех. задание ПТ</t>
        </is>
      </c>
      <c r="AU6" s="4" t="inlineStr">
        <is>
          <t>Факт ПТ</t>
        </is>
      </c>
      <c r="AV6" s="4" t="inlineStr">
        <is>
          <t>Факт СПЛИТ</t>
        </is>
      </c>
      <c r="AW6" s="4" t="inlineStr">
        <is>
          <t>Тех. задание ВПТ</t>
        </is>
      </c>
      <c r="AX6" s="4" t="inlineStr">
        <is>
          <t>Факт ВПТ</t>
        </is>
      </c>
      <c r="AY6" s="4" t="inlineStr">
        <is>
          <t>Тех. задание</t>
        </is>
      </c>
      <c r="AZ6" s="4" t="inlineStr">
        <is>
          <t>Факт</t>
        </is>
      </c>
      <c r="BA6" s="4" t="inlineStr">
        <is>
          <t>Тех задание $</t>
        </is>
      </c>
      <c r="BB6" s="4" t="inlineStr">
        <is>
          <t>Факт ПТ 1С $</t>
        </is>
      </c>
      <c r="BC6" s="4" t="inlineStr">
        <is>
          <t>Факт МГ/секции 1С $</t>
        </is>
      </c>
      <c r="BD6" s="4" t="inlineStr">
        <is>
          <t>Прочие услуги $</t>
        </is>
      </c>
      <c r="BE6" s="4" t="inlineStr">
        <is>
          <t>Факт общий $</t>
        </is>
      </c>
      <c r="BF6" s="4" t="inlineStr">
        <is>
          <t>Средняя стоимость ПТ прошлого месяца $</t>
        </is>
      </c>
      <c r="BG6" s="4" t="inlineStr">
        <is>
          <t>Ранрейт $</t>
        </is>
      </c>
      <c r="BH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2026-06-01</t>
        </is>
      </c>
      <c r="C7" s="6" t="inlineStr">
        <is>
          <t>ТВК</t>
        </is>
      </c>
      <c r="D7" s="6" t="inlineStr">
        <is>
          <t>Боска Ляна Викторовна</t>
        </is>
      </c>
      <c r="E7" s="7" t="n">
        <v>47210.5</v>
      </c>
      <c r="F7" s="7" t="n">
        <v>31</v>
      </c>
      <c r="G7" s="7" t="n">
        <v>102220</v>
      </c>
      <c r="H7" s="7" t="n">
        <v>207</v>
      </c>
      <c r="I7" s="7" t="n">
        <v>0</v>
      </c>
      <c r="J7" s="7" t="n">
        <v>195</v>
      </c>
      <c r="K7" s="7">
        <f>ROUND(J7*BF7/100,0)*100</f>
        <v/>
      </c>
      <c r="L7" s="7" t="n">
        <v>0</v>
      </c>
      <c r="M7" s="7">
        <f>E7-K7</f>
        <v/>
      </c>
      <c r="N7" s="7" t="n">
        <v>0</v>
      </c>
      <c r="O7" s="7" t="n">
        <v>19741</v>
      </c>
      <c r="P7" s="7" t="n">
        <v>12</v>
      </c>
      <c r="Q7" s="7" t="n">
        <v>51290</v>
      </c>
      <c r="R7" s="7" t="n">
        <v>107</v>
      </c>
      <c r="S7" s="7" t="n">
        <v>0</v>
      </c>
      <c r="T7" s="7" t="n">
        <v>195</v>
      </c>
      <c r="U7" s="7">
        <f>ROUND(T7*BF7/100,0)*100</f>
        <v/>
      </c>
      <c r="V7" s="7" t="n">
        <v>0</v>
      </c>
      <c r="W7" s="7">
        <f>O7-U7</f>
        <v/>
      </c>
      <c r="X7" s="7" t="n">
        <v>0</v>
      </c>
      <c r="Y7" s="7" t="n">
        <v>17430</v>
      </c>
      <c r="Z7" s="7" t="n">
        <v>10</v>
      </c>
      <c r="AA7" s="7" t="n">
        <v>60010</v>
      </c>
      <c r="AB7" s="7" t="n">
        <v>115</v>
      </c>
      <c r="AC7" s="7" t="n">
        <v>0</v>
      </c>
      <c r="AD7" s="7" t="n">
        <v>195</v>
      </c>
      <c r="AE7" s="7">
        <f>ROUND(AD7*BF7/100,0)*100</f>
        <v/>
      </c>
      <c r="AF7" s="7" t="n">
        <v>0</v>
      </c>
      <c r="AG7" s="7">
        <f>Y7-AE7</f>
        <v/>
      </c>
      <c r="AH7" s="7" t="n">
        <v>0</v>
      </c>
      <c r="AI7" s="7" t="n">
        <v>30468</v>
      </c>
      <c r="AJ7" s="7" t="n">
        <v>20</v>
      </c>
      <c r="AK7" s="7" t="n">
        <v>242970</v>
      </c>
      <c r="AL7" s="7" t="n">
        <v>484</v>
      </c>
      <c r="AM7" s="7" t="n">
        <v>0</v>
      </c>
      <c r="AN7" s="7" t="n">
        <v>195</v>
      </c>
      <c r="AO7" s="7">
        <f>ROUND(AN7*BF7/100,0)*100</f>
        <v/>
      </c>
      <c r="AP7" s="7" t="n">
        <v>0</v>
      </c>
      <c r="AQ7" s="7">
        <f>AI7-AO7</f>
        <v/>
      </c>
      <c r="AR7" s="7" t="n">
        <v>0</v>
      </c>
      <c r="AS7" s="6" t="n"/>
      <c r="AT7" s="7">
        <f>SUM(J7,T7,AD7,AN7)</f>
        <v/>
      </c>
      <c r="AU7" s="7">
        <f>SUM(F7,P7,Z7,AJ7)</f>
        <v/>
      </c>
      <c r="AV7" s="7">
        <f>SUM(N7,X7,AH7,AR7)</f>
        <v/>
      </c>
      <c r="AW7" s="7">
        <f>SUM(L7,V7,AF7,AP7)</f>
        <v/>
      </c>
      <c r="AX7" s="7">
        <f>SUM(I7,S7,AC7,AM7)</f>
        <v/>
      </c>
      <c r="AY7" s="7" t="n">
        <v>0</v>
      </c>
      <c r="AZ7" s="7">
        <f>SUM(H7,R7,AB7,AL7)</f>
        <v/>
      </c>
      <c r="BA7" s="7">
        <f>SUM(K7,U7,AE7,AO7)</f>
        <v/>
      </c>
      <c r="BB7" s="7">
        <f>SUM(E7,O7,Y7,AI7)</f>
        <v/>
      </c>
      <c r="BC7" s="7">
        <f>SUM(G7,Q7,AA7,AK7)</f>
        <v/>
      </c>
      <c r="BD7" s="7" t="n">
        <v>0</v>
      </c>
      <c r="BE7" s="7">
        <f>BB7+BC7+BD7</f>
        <v/>
      </c>
      <c r="BF7" s="7" t="n">
        <v>583.952012383901</v>
      </c>
      <c r="BG7" s="7">
        <f>BE7/28*28</f>
        <v/>
      </c>
      <c r="BH7" s="7">
        <f>IFERROR(BB7/AU7,0)</f>
        <v/>
      </c>
    </row>
    <row r="8">
      <c r="A8" s="6" t="n">
        <v>2</v>
      </c>
      <c r="B8" s="6" t="inlineStr">
        <is>
          <t>2026-06-01</t>
        </is>
      </c>
      <c r="C8" s="6" t="inlineStr">
        <is>
          <t>МТ</t>
        </is>
      </c>
      <c r="D8" s="6" t="inlineStr">
        <is>
          <t>Ларцева Лариса Викторовна</t>
        </is>
      </c>
      <c r="E8" s="7" t="n">
        <v>28659</v>
      </c>
      <c r="F8" s="7" t="n">
        <v>21</v>
      </c>
      <c r="G8" s="7" t="n">
        <v>53875.17</v>
      </c>
      <c r="H8" s="7" t="n">
        <v>103</v>
      </c>
      <c r="I8" s="7" t="n">
        <v>0</v>
      </c>
      <c r="J8" s="7" t="n">
        <v>114</v>
      </c>
      <c r="K8" s="7">
        <f>ROUND(J8*BF8/100,0)*100</f>
        <v/>
      </c>
      <c r="L8" s="7" t="n">
        <v>0</v>
      </c>
      <c r="M8" s="7">
        <f>E8-K8</f>
        <v/>
      </c>
      <c r="N8" s="7" t="n">
        <v>0</v>
      </c>
      <c r="O8" s="7" t="n">
        <v>24608.5</v>
      </c>
      <c r="P8" s="7" t="n">
        <v>17</v>
      </c>
      <c r="Q8" s="7" t="n">
        <v>58174.76</v>
      </c>
      <c r="R8" s="7" t="n">
        <v>110</v>
      </c>
      <c r="S8" s="7" t="n">
        <v>0</v>
      </c>
      <c r="T8" s="7" t="n">
        <v>114</v>
      </c>
      <c r="U8" s="7">
        <f>ROUND(T8*BF8/100,0)*100</f>
        <v/>
      </c>
      <c r="V8" s="7" t="n">
        <v>0</v>
      </c>
      <c r="W8" s="7">
        <f>O8-U8</f>
        <v/>
      </c>
      <c r="X8" s="7" t="n">
        <v>0</v>
      </c>
      <c r="Y8" s="7" t="n">
        <v>27773.5</v>
      </c>
      <c r="Z8" s="7" t="n">
        <v>21</v>
      </c>
      <c r="AA8" s="7" t="n">
        <v>53003.5</v>
      </c>
      <c r="AB8" s="7" t="n">
        <v>101</v>
      </c>
      <c r="AC8" s="7" t="n">
        <v>0</v>
      </c>
      <c r="AD8" s="7" t="n">
        <v>114</v>
      </c>
      <c r="AE8" s="7">
        <f>ROUND(AD8*BF8/100,0)*100</f>
        <v/>
      </c>
      <c r="AF8" s="7" t="n">
        <v>0</v>
      </c>
      <c r="AG8" s="7">
        <f>Y8-AE8</f>
        <v/>
      </c>
      <c r="AH8" s="7" t="n">
        <v>0</v>
      </c>
      <c r="AI8" s="7" t="n">
        <v>29243</v>
      </c>
      <c r="AJ8" s="7" t="n">
        <v>21</v>
      </c>
      <c r="AK8" s="7" t="n">
        <v>58913.42</v>
      </c>
      <c r="AL8" s="7" t="n">
        <v>112</v>
      </c>
      <c r="AM8" s="7" t="n">
        <v>0</v>
      </c>
      <c r="AN8" s="7" t="n">
        <v>114</v>
      </c>
      <c r="AO8" s="7">
        <f>ROUND(AN8*BF8/100,0)*100</f>
        <v/>
      </c>
      <c r="AP8" s="7" t="n">
        <v>0</v>
      </c>
      <c r="AQ8" s="7">
        <f>AI8-AO8</f>
        <v/>
      </c>
      <c r="AR8" s="7" t="n">
        <v>0</v>
      </c>
      <c r="AS8" s="6" t="n"/>
      <c r="AT8" s="7">
        <f>SUM(J8,T8,AD8,AN8)</f>
        <v/>
      </c>
      <c r="AU8" s="7">
        <f>SUM(F8,P8,Z8,AJ8)</f>
        <v/>
      </c>
      <c r="AV8" s="7">
        <f>SUM(N8,X8,AH8,AR8)</f>
        <v/>
      </c>
      <c r="AW8" s="7">
        <f>SUM(L8,V8,AF8,AP8)</f>
        <v/>
      </c>
      <c r="AX8" s="7">
        <f>SUM(I8,S8,AC8,AM8)</f>
        <v/>
      </c>
      <c r="AY8" s="7" t="n">
        <v>0</v>
      </c>
      <c r="AZ8" s="7">
        <f>SUM(H8,R8,AB8,AL8)</f>
        <v/>
      </c>
      <c r="BA8" s="7">
        <f>SUM(K8,U8,AE8,AO8)</f>
        <v/>
      </c>
      <c r="BB8" s="7">
        <f>SUM(E8,O8,Y8,AI8)</f>
        <v/>
      </c>
      <c r="BC8" s="7">
        <f>SUM(G8,Q8,AA8,AK8)</f>
        <v/>
      </c>
      <c r="BD8" s="7" t="n">
        <v>308943.6799999999</v>
      </c>
      <c r="BE8" s="7">
        <f>BB8+BC8+BD8</f>
        <v/>
      </c>
      <c r="BF8" s="7" t="n">
        <v>652.0995583038876</v>
      </c>
      <c r="BG8" s="7">
        <f>BE8/28*28</f>
        <v/>
      </c>
      <c r="BH8" s="7">
        <f>IFERROR(BB8/AU8,0)</f>
        <v/>
      </c>
    </row>
    <row r="9">
      <c r="A9" s="6" t="n">
        <v>3</v>
      </c>
      <c r="B9" s="6" t="inlineStr">
        <is>
          <t>2026-06-01</t>
        </is>
      </c>
      <c r="C9" s="6" t="inlineStr">
        <is>
          <t>ТВК</t>
        </is>
      </c>
      <c r="D9" s="6" t="inlineStr">
        <is>
          <t>Маслов Виктор Олегович</t>
        </is>
      </c>
      <c r="E9" s="7" t="n">
        <v>6614.440000000001</v>
      </c>
      <c r="F9" s="7" t="n">
        <v>6</v>
      </c>
      <c r="G9" s="7" t="n">
        <v>20432.5</v>
      </c>
      <c r="H9" s="7" t="n">
        <v>34</v>
      </c>
      <c r="I9" s="7" t="n">
        <v>0</v>
      </c>
      <c r="J9" s="7" t="n">
        <v>31</v>
      </c>
      <c r="K9" s="7">
        <f>ROUND(J9*BF9/100,0)*100</f>
        <v/>
      </c>
      <c r="L9" s="7" t="n">
        <v>0</v>
      </c>
      <c r="M9" s="7">
        <f>E9-K9</f>
        <v/>
      </c>
      <c r="N9" s="7" t="n">
        <v>0</v>
      </c>
      <c r="O9" s="7" t="n">
        <v>16001.39</v>
      </c>
      <c r="P9" s="7" t="n">
        <v>11</v>
      </c>
      <c r="Q9" s="7" t="n">
        <v>25154.53</v>
      </c>
      <c r="R9" s="7" t="n">
        <v>43</v>
      </c>
      <c r="S9" s="7" t="n">
        <v>0</v>
      </c>
      <c r="T9" s="7" t="n">
        <v>31</v>
      </c>
      <c r="U9" s="7">
        <f>ROUND(T9*BF9/100,0)*100</f>
        <v/>
      </c>
      <c r="V9" s="7" t="n">
        <v>0</v>
      </c>
      <c r="W9" s="7">
        <f>O9-U9</f>
        <v/>
      </c>
      <c r="X9" s="7" t="n">
        <v>0</v>
      </c>
      <c r="Y9" s="7" t="n">
        <v>735</v>
      </c>
      <c r="Z9" s="7" t="n">
        <v>1</v>
      </c>
      <c r="AA9" s="7" t="n">
        <v>15684.66</v>
      </c>
      <c r="AB9" s="7" t="n">
        <v>25</v>
      </c>
      <c r="AC9" s="7" t="n">
        <v>0</v>
      </c>
      <c r="AD9" s="7" t="n">
        <v>31</v>
      </c>
      <c r="AE9" s="7">
        <f>ROUND(AD9*BF9/100,0)*100</f>
        <v/>
      </c>
      <c r="AF9" s="7" t="n">
        <v>0</v>
      </c>
      <c r="AG9" s="7">
        <f>Y9-AE9</f>
        <v/>
      </c>
      <c r="AH9" s="7" t="n">
        <v>0</v>
      </c>
      <c r="AI9" s="7" t="n">
        <v>3882.67</v>
      </c>
      <c r="AJ9" s="7" t="n">
        <v>4</v>
      </c>
      <c r="AK9" s="7" t="n">
        <v>15294.84</v>
      </c>
      <c r="AL9" s="7" t="n">
        <v>25</v>
      </c>
      <c r="AM9" s="7" t="n">
        <v>0</v>
      </c>
      <c r="AN9" s="7" t="n">
        <v>31</v>
      </c>
      <c r="AO9" s="7">
        <f>ROUND(AN9*BF9/100,0)*100</f>
        <v/>
      </c>
      <c r="AP9" s="7" t="n">
        <v>0</v>
      </c>
      <c r="AQ9" s="7">
        <f>AI9-AO9</f>
        <v/>
      </c>
      <c r="AR9" s="7" t="n">
        <v>0</v>
      </c>
      <c r="AS9" s="6" t="n"/>
      <c r="AT9" s="7">
        <f>SUM(J9,T9,AD9,AN9)</f>
        <v/>
      </c>
      <c r="AU9" s="7">
        <f>SUM(F9,P9,Z9,AJ9)</f>
        <v/>
      </c>
      <c r="AV9" s="7">
        <f>SUM(N9,X9,AH9,AR9)</f>
        <v/>
      </c>
      <c r="AW9" s="7">
        <f>SUM(L9,V9,AF9,AP9)</f>
        <v/>
      </c>
      <c r="AX9" s="7">
        <f>SUM(I9,S9,AC9,AM9)</f>
        <v/>
      </c>
      <c r="AY9" s="7" t="n">
        <v>0</v>
      </c>
      <c r="AZ9" s="7">
        <f>SUM(H9,R9,AB9,AL9)</f>
        <v/>
      </c>
      <c r="BA9" s="7">
        <f>SUM(K9,U9,AE9,AO9)</f>
        <v/>
      </c>
      <c r="BB9" s="7">
        <f>SUM(E9,O9,Y9,AI9)</f>
        <v/>
      </c>
      <c r="BC9" s="7">
        <f>SUM(G9,Q9,AA9,AK9)</f>
        <v/>
      </c>
      <c r="BD9" s="7" t="n">
        <v>0</v>
      </c>
      <c r="BE9" s="7">
        <f>BB9+BC9+BD9</f>
        <v/>
      </c>
      <c r="BF9" s="7" t="n">
        <v>694.2469281045751</v>
      </c>
      <c r="BG9" s="7">
        <f>BE9/28*28</f>
        <v/>
      </c>
      <c r="BH9" s="7">
        <f>IFERROR(BB9/AU9,0)</f>
        <v/>
      </c>
    </row>
    <row r="10">
      <c r="A10" s="6" t="n">
        <v>4</v>
      </c>
      <c r="B10" s="6" t="inlineStr">
        <is>
          <t>2026-06-01</t>
        </is>
      </c>
      <c r="C10" s="6" t="inlineStr">
        <is>
          <t>ПТ</t>
        </is>
      </c>
      <c r="D10" s="6" t="inlineStr">
        <is>
          <t>Семененко Мария Георгиевна</t>
        </is>
      </c>
      <c r="E10" s="7" t="n">
        <v>0</v>
      </c>
      <c r="F10" s="7" t="n">
        <v>0</v>
      </c>
      <c r="G10" s="7" t="n">
        <v>0</v>
      </c>
      <c r="H10" s="7" t="n">
        <v>0</v>
      </c>
      <c r="I10" s="7" t="n">
        <v>0</v>
      </c>
      <c r="J10" s="7" t="n">
        <v>3</v>
      </c>
      <c r="K10" s="7">
        <f>ROUND(J10*BF10/100,0)*100</f>
        <v/>
      </c>
      <c r="L10" s="7" t="n">
        <v>0</v>
      </c>
      <c r="M10" s="7">
        <f>E10-K10</f>
        <v/>
      </c>
      <c r="N10" s="7" t="n">
        <v>0</v>
      </c>
      <c r="O10" s="7" t="n">
        <v>1350</v>
      </c>
      <c r="P10" s="7" t="n">
        <v>1</v>
      </c>
      <c r="Q10" s="7" t="n">
        <v>0</v>
      </c>
      <c r="R10" s="7" t="n">
        <v>0</v>
      </c>
      <c r="S10" s="7" t="n">
        <v>0</v>
      </c>
      <c r="T10" s="7" t="n">
        <v>3</v>
      </c>
      <c r="U10" s="7">
        <f>ROUND(T10*BF10/100,0)*100</f>
        <v/>
      </c>
      <c r="V10" s="7" t="n">
        <v>0</v>
      </c>
      <c r="W10" s="7">
        <f>O10-U10</f>
        <v/>
      </c>
      <c r="X10" s="7" t="n">
        <v>0</v>
      </c>
      <c r="Y10" s="7" t="n">
        <v>2225</v>
      </c>
      <c r="Z10" s="7" t="n">
        <v>2</v>
      </c>
      <c r="AA10" s="7" t="n">
        <v>0</v>
      </c>
      <c r="AB10" s="7" t="n">
        <v>0</v>
      </c>
      <c r="AC10" s="7" t="n">
        <v>0</v>
      </c>
      <c r="AD10" s="7" t="n">
        <v>3</v>
      </c>
      <c r="AE10" s="7">
        <f>ROUND(AD10*BF10/100,0)*100</f>
        <v/>
      </c>
      <c r="AF10" s="7" t="n">
        <v>0</v>
      </c>
      <c r="AG10" s="7">
        <f>Y10-AE10</f>
        <v/>
      </c>
      <c r="AH10" s="7" t="n">
        <v>1</v>
      </c>
      <c r="AI10" s="7" t="n">
        <v>5585</v>
      </c>
      <c r="AJ10" s="7" t="n">
        <v>5</v>
      </c>
      <c r="AK10" s="7" t="n">
        <v>0</v>
      </c>
      <c r="AL10" s="7" t="n">
        <v>0</v>
      </c>
      <c r="AM10" s="7" t="n">
        <v>0</v>
      </c>
      <c r="AN10" s="7" t="n">
        <v>3</v>
      </c>
      <c r="AO10" s="7">
        <f>ROUND(AN10*BF10/100,0)*100</f>
        <v/>
      </c>
      <c r="AP10" s="7" t="n">
        <v>0</v>
      </c>
      <c r="AQ10" s="7">
        <f>AI10-AO10</f>
        <v/>
      </c>
      <c r="AR10" s="7" t="n">
        <v>2</v>
      </c>
      <c r="AS10" s="6" t="n"/>
      <c r="AT10" s="7">
        <f>SUM(J10,T10,AD10,AN10)</f>
        <v/>
      </c>
      <c r="AU10" s="7">
        <f>SUM(F10,P10,Z10,AJ10)</f>
        <v/>
      </c>
      <c r="AV10" s="7">
        <f>SUM(N10,X10,AH10,AR10)</f>
        <v/>
      </c>
      <c r="AW10" s="7">
        <f>SUM(L10,V10,AF10,AP10)</f>
        <v/>
      </c>
      <c r="AX10" s="7">
        <f>SUM(I10,S10,AC10,AM10)</f>
        <v/>
      </c>
      <c r="AY10" s="7" t="n">
        <v>0</v>
      </c>
      <c r="AZ10" s="7">
        <f>SUM(H10,R10,AB10,AL10)</f>
        <v/>
      </c>
      <c r="BA10" s="7">
        <f>SUM(K10,U10,AE10,AO10)</f>
        <v/>
      </c>
      <c r="BB10" s="7">
        <f>SUM(E10,O10,Y10,AI10)</f>
        <v/>
      </c>
      <c r="BC10" s="7">
        <f>SUM(G10,Q10,AA10,AK10)</f>
        <v/>
      </c>
      <c r="BD10" s="7" t="n">
        <v>0</v>
      </c>
      <c r="BE10" s="7">
        <f>BB10+BC10+BD10</f>
        <v/>
      </c>
      <c r="BF10" s="7" t="n">
        <v>1246.785714285714</v>
      </c>
      <c r="BG10" s="7">
        <f>BE10/28*28</f>
        <v/>
      </c>
      <c r="BH10" s="7">
        <f>IFERROR(BB10/AU10,0)</f>
        <v/>
      </c>
    </row>
    <row r="11">
      <c r="A11" s="6" t="n">
        <v>5</v>
      </c>
      <c r="B11" s="6" t="inlineStr">
        <is>
          <t>2026-06-01</t>
        </is>
      </c>
      <c r="C11" s="6" t="inlineStr">
        <is>
          <t>ПТ</t>
        </is>
      </c>
      <c r="D11" s="6" t="inlineStr">
        <is>
          <t>Фролова Варвара Ильинична</t>
        </is>
      </c>
      <c r="E11" s="7" t="n">
        <v>5007.5</v>
      </c>
      <c r="F11" s="7" t="n">
        <v>4</v>
      </c>
      <c r="G11" s="7" t="n">
        <v>2745</v>
      </c>
      <c r="H11" s="7" t="n">
        <v>5</v>
      </c>
      <c r="I11" s="7" t="n">
        <v>0</v>
      </c>
      <c r="J11" s="7" t="n">
        <v>69</v>
      </c>
      <c r="K11" s="7">
        <f>ROUND(J11*BF11/100,0)*100</f>
        <v/>
      </c>
      <c r="L11" s="7" t="n">
        <v>0</v>
      </c>
      <c r="M11" s="7">
        <f>E11-K11</f>
        <v/>
      </c>
      <c r="N11" s="7" t="n">
        <v>0</v>
      </c>
      <c r="O11" s="7" t="n">
        <v>5187.5</v>
      </c>
      <c r="P11" s="7" t="n">
        <v>4</v>
      </c>
      <c r="Q11" s="7" t="n">
        <v>570</v>
      </c>
      <c r="R11" s="7" t="n">
        <v>1</v>
      </c>
      <c r="S11" s="7" t="n">
        <v>0</v>
      </c>
      <c r="T11" s="7" t="n">
        <v>69</v>
      </c>
      <c r="U11" s="7">
        <f>ROUND(T11*BF11/100,0)*100</f>
        <v/>
      </c>
      <c r="V11" s="7" t="n">
        <v>0</v>
      </c>
      <c r="W11" s="7">
        <f>O11-U11</f>
        <v/>
      </c>
      <c r="X11" s="7" t="n">
        <v>0</v>
      </c>
      <c r="Y11" s="7" t="n">
        <v>11432.5</v>
      </c>
      <c r="Z11" s="7" t="n">
        <v>9</v>
      </c>
      <c r="AA11" s="7" t="n">
        <v>0</v>
      </c>
      <c r="AB11" s="7" t="n">
        <v>0</v>
      </c>
      <c r="AC11" s="7" t="n">
        <v>0</v>
      </c>
      <c r="AD11" s="7" t="n">
        <v>69</v>
      </c>
      <c r="AE11" s="7">
        <f>ROUND(AD11*BF11/100,0)*100</f>
        <v/>
      </c>
      <c r="AF11" s="7" t="n">
        <v>0</v>
      </c>
      <c r="AG11" s="7">
        <f>Y11-AE11</f>
        <v/>
      </c>
      <c r="AH11" s="7" t="n">
        <v>0</v>
      </c>
      <c r="AI11" s="7" t="n">
        <v>36056.62</v>
      </c>
      <c r="AJ11" s="7" t="n">
        <v>28</v>
      </c>
      <c r="AK11" s="7" t="n">
        <v>18757.5</v>
      </c>
      <c r="AL11" s="7" t="n">
        <v>33</v>
      </c>
      <c r="AM11" s="7" t="n">
        <v>0</v>
      </c>
      <c r="AN11" s="7" t="n">
        <v>69</v>
      </c>
      <c r="AO11" s="7">
        <f>ROUND(AN11*BF11/100,0)*100</f>
        <v/>
      </c>
      <c r="AP11" s="7" t="n">
        <v>0</v>
      </c>
      <c r="AQ11" s="7">
        <f>AI11-AO11</f>
        <v/>
      </c>
      <c r="AR11" s="7" t="n">
        <v>0</v>
      </c>
      <c r="AS11" s="6" t="n"/>
      <c r="AT11" s="7">
        <f>SUM(J11,T11,AD11,AN11)</f>
        <v/>
      </c>
      <c r="AU11" s="7">
        <f>SUM(F11,P11,Z11,AJ11)</f>
        <v/>
      </c>
      <c r="AV11" s="7">
        <f>SUM(N11,X11,AH11,AR11)</f>
        <v/>
      </c>
      <c r="AW11" s="7">
        <f>SUM(L11,V11,AF11,AP11)</f>
        <v/>
      </c>
      <c r="AX11" s="7">
        <f>SUM(I11,S11,AC11,AM11)</f>
        <v/>
      </c>
      <c r="AY11" s="7" t="n">
        <v>0</v>
      </c>
      <c r="AZ11" s="7">
        <f>SUM(H11,R11,AB11,AL11)</f>
        <v/>
      </c>
      <c r="BA11" s="7">
        <f>SUM(K11,U11,AE11,AO11)</f>
        <v/>
      </c>
      <c r="BB11" s="7">
        <f>SUM(E11,O11,Y11,AI11)</f>
        <v/>
      </c>
      <c r="BC11" s="7">
        <f>SUM(G11,Q11,AA11,AK11)</f>
        <v/>
      </c>
      <c r="BD11" s="7" t="n">
        <v>96500</v>
      </c>
      <c r="BE11" s="7">
        <f>BB11+BC11+BD11</f>
        <v/>
      </c>
      <c r="BF11" s="7" t="n">
        <v>550.0340762463343</v>
      </c>
      <c r="BG11" s="7">
        <f>BE11/28*28</f>
        <v/>
      </c>
      <c r="BH11" s="7">
        <f>IFERROR(BB11/AU11,0)</f>
        <v/>
      </c>
    </row>
    <row r="12">
      <c r="A12" s="6" t="n">
        <v>6</v>
      </c>
      <c r="B12" s="6" t="inlineStr">
        <is>
          <t>2026-06-01</t>
        </is>
      </c>
      <c r="C12" s="6" t="inlineStr">
        <is>
          <t>ПТ</t>
        </is>
      </c>
      <c r="D12" s="6" t="inlineStr">
        <is>
          <t>Ягонский Валерий Сергеевич</t>
        </is>
      </c>
      <c r="E12" s="7" t="n">
        <v>13355</v>
      </c>
      <c r="F12" s="7" t="n">
        <v>10</v>
      </c>
      <c r="G12" s="7" t="n">
        <v>14840.36</v>
      </c>
      <c r="H12" s="7" t="n">
        <v>27</v>
      </c>
      <c r="I12" s="7" t="n">
        <v>0</v>
      </c>
      <c r="J12" s="7" t="n">
        <v>87</v>
      </c>
      <c r="K12" s="7">
        <f>ROUND(J12*BF12/100,0)*100</f>
        <v/>
      </c>
      <c r="L12" s="7" t="n">
        <v>0</v>
      </c>
      <c r="M12" s="7">
        <f>E12-K12</f>
        <v/>
      </c>
      <c r="N12" s="7" t="n">
        <v>0</v>
      </c>
      <c r="O12" s="7" t="n">
        <v>21324.17</v>
      </c>
      <c r="P12" s="7" t="n">
        <v>16</v>
      </c>
      <c r="Q12" s="7" t="n">
        <v>19361.51</v>
      </c>
      <c r="R12" s="7" t="n">
        <v>34</v>
      </c>
      <c r="S12" s="7" t="n">
        <v>0</v>
      </c>
      <c r="T12" s="7" t="n">
        <v>87</v>
      </c>
      <c r="U12" s="7">
        <f>ROUND(T12*BF12/100,0)*100</f>
        <v/>
      </c>
      <c r="V12" s="7" t="n">
        <v>0</v>
      </c>
      <c r="W12" s="7">
        <f>O12-U12</f>
        <v/>
      </c>
      <c r="X12" s="7" t="n">
        <v>1</v>
      </c>
      <c r="Y12" s="7" t="n">
        <v>5130</v>
      </c>
      <c r="Z12" s="7" t="n">
        <v>4</v>
      </c>
      <c r="AA12" s="7" t="n">
        <v>9846.01</v>
      </c>
      <c r="AB12" s="7" t="n">
        <v>17</v>
      </c>
      <c r="AC12" s="7" t="n">
        <v>0</v>
      </c>
      <c r="AD12" s="7" t="n">
        <v>87</v>
      </c>
      <c r="AE12" s="7">
        <f>ROUND(AD12*BF12/100,0)*100</f>
        <v/>
      </c>
      <c r="AF12" s="7" t="n">
        <v>0</v>
      </c>
      <c r="AG12" s="7">
        <f>Y12-AE12</f>
        <v/>
      </c>
      <c r="AH12" s="7" t="n">
        <v>0</v>
      </c>
      <c r="AI12" s="7" t="n">
        <v>24871.67</v>
      </c>
      <c r="AJ12" s="7" t="n">
        <v>19</v>
      </c>
      <c r="AK12" s="7" t="n">
        <v>18041.01</v>
      </c>
      <c r="AL12" s="7" t="n">
        <v>31</v>
      </c>
      <c r="AM12" s="7" t="n">
        <v>0</v>
      </c>
      <c r="AN12" s="7" t="n">
        <v>87</v>
      </c>
      <c r="AO12" s="7">
        <f>ROUND(AN12*BF12/100,0)*100</f>
        <v/>
      </c>
      <c r="AP12" s="7" t="n">
        <v>0</v>
      </c>
      <c r="AQ12" s="7">
        <f>AI12-AO12</f>
        <v/>
      </c>
      <c r="AR12" s="7" t="n">
        <v>1</v>
      </c>
      <c r="AS12" s="6" t="n"/>
      <c r="AT12" s="7">
        <f>SUM(J12,T12,AD12,AN12)</f>
        <v/>
      </c>
      <c r="AU12" s="7">
        <f>SUM(F12,P12,Z12,AJ12)</f>
        <v/>
      </c>
      <c r="AV12" s="7">
        <f>SUM(N12,X12,AH12,AR12)</f>
        <v/>
      </c>
      <c r="AW12" s="7">
        <f>SUM(L12,V12,AF12,AP12)</f>
        <v/>
      </c>
      <c r="AX12" s="7">
        <f>SUM(I12,S12,AC12,AM12)</f>
        <v/>
      </c>
      <c r="AY12" s="7" t="n">
        <v>0</v>
      </c>
      <c r="AZ12" s="7">
        <f>SUM(H12,R12,AB12,AL12)</f>
        <v/>
      </c>
      <c r="BA12" s="7">
        <f>SUM(K12,U12,AE12,AO12)</f>
        <v/>
      </c>
      <c r="BB12" s="7">
        <f>SUM(E12,O12,Y12,AI12)</f>
        <v/>
      </c>
      <c r="BC12" s="7">
        <f>SUM(G12,Q12,AA12,AK12)</f>
        <v/>
      </c>
      <c r="BD12" s="7" t="n">
        <v>103400</v>
      </c>
      <c r="BE12" s="7">
        <f>BB12+BC12+BD12</f>
        <v/>
      </c>
      <c r="BF12" s="7" t="n">
        <v>562.4191435185184</v>
      </c>
      <c r="BG12" s="7">
        <f>BE12/28*28</f>
        <v/>
      </c>
      <c r="BH12" s="7">
        <f>IFERROR(BB12/AU12,0)</f>
        <v/>
      </c>
    </row>
    <row r="13">
      <c r="A13" s="8" t="n"/>
      <c r="B13" s="8" t="n"/>
      <c r="C13" s="8" t="n"/>
      <c r="D13" s="8" t="inlineStr">
        <is>
          <t>Итого БАС</t>
        </is>
      </c>
      <c r="E13" s="9">
        <f>SUM(E7:E12)</f>
        <v/>
      </c>
      <c r="F13" s="9">
        <f>SUM(F7:F12)</f>
        <v/>
      </c>
      <c r="G13" s="9">
        <f>SUM(G7:G12)</f>
        <v/>
      </c>
      <c r="H13" s="9">
        <f>SUM(H7:H12)</f>
        <v/>
      </c>
      <c r="I13" s="9">
        <f>SUM(I7:I12)</f>
        <v/>
      </c>
      <c r="J13" s="9">
        <f>SUM(J7:J12)</f>
        <v/>
      </c>
      <c r="K13" s="9">
        <f>SUM(K7:K12)</f>
        <v/>
      </c>
      <c r="L13" s="9">
        <f>SUM(L7:L12)</f>
        <v/>
      </c>
      <c r="M13" s="9">
        <f>SUM(M7:M12)</f>
        <v/>
      </c>
      <c r="N13" s="9">
        <f>SUM(N7:N12)</f>
        <v/>
      </c>
      <c r="O13" s="9">
        <f>SUM(O7:O12)</f>
        <v/>
      </c>
      <c r="P13" s="9">
        <f>SUM(P7:P12)</f>
        <v/>
      </c>
      <c r="Q13" s="9">
        <f>SUM(Q7:Q12)</f>
        <v/>
      </c>
      <c r="R13" s="9">
        <f>SUM(R7:R12)</f>
        <v/>
      </c>
      <c r="S13" s="9">
        <f>SUM(S7:S12)</f>
        <v/>
      </c>
      <c r="T13" s="9">
        <f>SUM(T7:T12)</f>
        <v/>
      </c>
      <c r="U13" s="9">
        <f>SUM(U7:U12)</f>
        <v/>
      </c>
      <c r="V13" s="9">
        <f>SUM(V7:V12)</f>
        <v/>
      </c>
      <c r="W13" s="9">
        <f>SUM(W7:W12)</f>
        <v/>
      </c>
      <c r="X13" s="9">
        <f>SUM(X7:X12)</f>
        <v/>
      </c>
      <c r="Y13" s="9">
        <f>SUM(Y7:Y12)</f>
        <v/>
      </c>
      <c r="Z13" s="9">
        <f>SUM(Z7:Z12)</f>
        <v/>
      </c>
      <c r="AA13" s="9">
        <f>SUM(AA7:AA12)</f>
        <v/>
      </c>
      <c r="AB13" s="9">
        <f>SUM(AB7:AB12)</f>
        <v/>
      </c>
      <c r="AC13" s="9">
        <f>SUM(AC7:AC12)</f>
        <v/>
      </c>
      <c r="AD13" s="9">
        <f>SUM(AD7:AD12)</f>
        <v/>
      </c>
      <c r="AE13" s="9">
        <f>SUM(AE7:AE12)</f>
        <v/>
      </c>
      <c r="AF13" s="9">
        <f>SUM(AF7:AF12)</f>
        <v/>
      </c>
      <c r="AG13" s="9">
        <f>SUM(AG7:AG12)</f>
        <v/>
      </c>
      <c r="AH13" s="9">
        <f>SUM(AH7:AH12)</f>
        <v/>
      </c>
      <c r="AI13" s="9">
        <f>SUM(AI7:AI12)</f>
        <v/>
      </c>
      <c r="AJ13" s="9">
        <f>SUM(AJ7:AJ12)</f>
        <v/>
      </c>
      <c r="AK13" s="9">
        <f>SUM(AK7:AK12)</f>
        <v/>
      </c>
      <c r="AL13" s="9">
        <f>SUM(AL7:AL12)</f>
        <v/>
      </c>
      <c r="AM13" s="9">
        <f>SUM(AM7:AM12)</f>
        <v/>
      </c>
      <c r="AN13" s="9">
        <f>SUM(AN7:AN12)</f>
        <v/>
      </c>
      <c r="AO13" s="9">
        <f>SUM(AO7:AO12)</f>
        <v/>
      </c>
      <c r="AP13" s="9">
        <f>SUM(AP7:AP12)</f>
        <v/>
      </c>
      <c r="AQ13" s="9">
        <f>SUM(AQ7:AQ12)</f>
        <v/>
      </c>
      <c r="AR13" s="9">
        <f>SUM(AR7:AR12)</f>
        <v/>
      </c>
      <c r="AS13" s="9">
        <f>SUM(AS7:AS12)</f>
        <v/>
      </c>
      <c r="AT13" s="9">
        <f>SUM(AT7:AT12)</f>
        <v/>
      </c>
      <c r="AU13" s="9">
        <f>SUM(AU7:AU12)</f>
        <v/>
      </c>
      <c r="AV13" s="9">
        <f>SUM(AV7:AV12)</f>
        <v/>
      </c>
      <c r="AW13" s="9">
        <f>SUM(AW7:AW12)</f>
        <v/>
      </c>
      <c r="AX13" s="9">
        <f>SUM(AX7:AX12)</f>
        <v/>
      </c>
      <c r="AY13" s="9">
        <f>SUM(AY7:AY12)</f>
        <v/>
      </c>
      <c r="AZ13" s="9">
        <f>SUM(AZ7:AZ12)</f>
        <v/>
      </c>
      <c r="BA13" s="9">
        <f>SUM(BA7:BA12)</f>
        <v/>
      </c>
      <c r="BB13" s="9">
        <f>SUM(BB7:BB12)</f>
        <v/>
      </c>
      <c r="BC13" s="9">
        <f>SUM(BC7:BC12)</f>
        <v/>
      </c>
      <c r="BD13" s="9">
        <f>SUM(BD7:BD12)</f>
        <v/>
      </c>
      <c r="BE13" s="9">
        <f>SUM(BE7:BE12)</f>
        <v/>
      </c>
      <c r="BF13" s="9">
        <f>IFERROR(BA13/AT13,0)</f>
        <v/>
      </c>
      <c r="BG13" s="9">
        <f>BE13/28*28</f>
        <v/>
      </c>
      <c r="BH13" s="9">
        <f>IFERROR(BB13/AU13,0)</f>
        <v/>
      </c>
    </row>
    <row r="15">
      <c r="A15" s="5" t="n"/>
      <c r="B15" s="5" t="n"/>
      <c r="C15" s="5" t="n"/>
      <c r="D15" s="5" t="inlineStr">
        <is>
          <t>ТРЕНАЖЕРНЫЙ ЗАЛ</t>
        </is>
      </c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  <c r="BF15" s="5" t="n"/>
      <c r="BG15" s="5" t="n"/>
      <c r="BH15" s="5" t="n"/>
    </row>
    <row r="16">
      <c r="A16" s="4" t="inlineStr">
        <is>
          <t>№</t>
        </is>
      </c>
      <c r="B16" s="4" t="inlineStr">
        <is>
          <t>Дата начала</t>
        </is>
      </c>
      <c r="C16" s="4" t="inlineStr">
        <is>
          <t>Статус</t>
        </is>
      </c>
      <c r="D16" s="4" t="inlineStr">
        <is>
          <t>ФИО</t>
        </is>
      </c>
      <c r="E16" s="4" t="inlineStr">
        <is>
          <t>Факт $ из 1С</t>
        </is>
      </c>
      <c r="F16" s="4" t="inlineStr">
        <is>
          <t>Факт ПТ</t>
        </is>
      </c>
      <c r="G16" s="4" t="inlineStr">
        <is>
          <t>Факт $ МГ/секции</t>
        </is>
      </c>
      <c r="H16" s="4" t="inlineStr">
        <is>
          <t>Факт МГ/секции</t>
        </is>
      </c>
      <c r="I16" s="4" t="inlineStr">
        <is>
          <t>Факт ВПТ</t>
        </is>
      </c>
      <c r="J16" s="4" t="inlineStr">
        <is>
          <t>Тех. задание ПТ</t>
        </is>
      </c>
      <c r="K16" s="4" t="inlineStr">
        <is>
          <t>Тех задание $</t>
        </is>
      </c>
      <c r="L16" s="4" t="inlineStr">
        <is>
          <t>Тех. задание ВПТ</t>
        </is>
      </c>
      <c r="M16" s="4" t="inlineStr">
        <is>
          <t>Разница ПТ $</t>
        </is>
      </c>
      <c r="N16" s="4" t="inlineStr">
        <is>
          <t>Факт СПЛИТ</t>
        </is>
      </c>
      <c r="O16" s="4" t="inlineStr">
        <is>
          <t>Факт $ из 1С</t>
        </is>
      </c>
      <c r="P16" s="4" t="inlineStr">
        <is>
          <t>Факт ПТ</t>
        </is>
      </c>
      <c r="Q16" s="4" t="inlineStr">
        <is>
          <t>Факт $ МГ/секции</t>
        </is>
      </c>
      <c r="R16" s="4" t="inlineStr">
        <is>
          <t>Факт МГ/секции</t>
        </is>
      </c>
      <c r="S16" s="4" t="inlineStr">
        <is>
          <t>Факт ВПТ</t>
        </is>
      </c>
      <c r="T16" s="4" t="inlineStr">
        <is>
          <t>Тех. задание ПТ</t>
        </is>
      </c>
      <c r="U16" s="4" t="inlineStr">
        <is>
          <t>Тех задание $</t>
        </is>
      </c>
      <c r="V16" s="4" t="inlineStr">
        <is>
          <t>Тех. задание ВПТ</t>
        </is>
      </c>
      <c r="W16" s="4" t="inlineStr">
        <is>
          <t>Разница ПТ $</t>
        </is>
      </c>
      <c r="X16" s="4" t="inlineStr">
        <is>
          <t>Факт СПЛИТ</t>
        </is>
      </c>
      <c r="Y16" s="4" t="inlineStr">
        <is>
          <t>Факт $ из 1С</t>
        </is>
      </c>
      <c r="Z16" s="4" t="inlineStr">
        <is>
          <t>Факт ПТ</t>
        </is>
      </c>
      <c r="AA16" s="4" t="inlineStr">
        <is>
          <t>Факт $ МГ/секции</t>
        </is>
      </c>
      <c r="AB16" s="4" t="inlineStr">
        <is>
          <t>Факт МГ/секции</t>
        </is>
      </c>
      <c r="AC16" s="4" t="inlineStr">
        <is>
          <t>Факт ВПТ</t>
        </is>
      </c>
      <c r="AD16" s="4" t="inlineStr">
        <is>
          <t>Тех. задание ПТ</t>
        </is>
      </c>
      <c r="AE16" s="4" t="inlineStr">
        <is>
          <t>Тех задание $</t>
        </is>
      </c>
      <c r="AF16" s="4" t="inlineStr">
        <is>
          <t>Тех. задание ВПТ</t>
        </is>
      </c>
      <c r="AG16" s="4" t="inlineStr">
        <is>
          <t>Разница ПТ $</t>
        </is>
      </c>
      <c r="AH16" s="4" t="inlineStr">
        <is>
          <t>Факт СПЛИТ</t>
        </is>
      </c>
      <c r="AI16" s="4" t="inlineStr">
        <is>
          <t>Факт $ из 1С</t>
        </is>
      </c>
      <c r="AJ16" s="4" t="inlineStr">
        <is>
          <t>Факт ПТ</t>
        </is>
      </c>
      <c r="AK16" s="4" t="inlineStr">
        <is>
          <t>Факт $ МГ/секции</t>
        </is>
      </c>
      <c r="AL16" s="4" t="inlineStr">
        <is>
          <t>Факт МГ/секции</t>
        </is>
      </c>
      <c r="AM16" s="4" t="inlineStr">
        <is>
          <t>Факт ВПТ</t>
        </is>
      </c>
      <c r="AN16" s="4" t="inlineStr">
        <is>
          <t>Тех. задание ПТ</t>
        </is>
      </c>
      <c r="AO16" s="4" t="inlineStr">
        <is>
          <t>Тех задание $</t>
        </is>
      </c>
      <c r="AP16" s="4" t="inlineStr">
        <is>
          <t>Тех. задание ВПТ</t>
        </is>
      </c>
      <c r="AQ16" s="4" t="inlineStr">
        <is>
          <t>Разница ПТ $</t>
        </is>
      </c>
      <c r="AR16" s="4" t="inlineStr">
        <is>
          <t>Факт СПЛИТ</t>
        </is>
      </c>
      <c r="AS16" s="4" t="inlineStr"/>
      <c r="AT16" s="4" t="inlineStr">
        <is>
          <t>Тех. задание ПТ</t>
        </is>
      </c>
      <c r="AU16" s="4" t="inlineStr">
        <is>
          <t>Факт ПТ</t>
        </is>
      </c>
      <c r="AV16" s="4" t="inlineStr">
        <is>
          <t>Факт СПЛИТ</t>
        </is>
      </c>
      <c r="AW16" s="4" t="inlineStr">
        <is>
          <t>Тех. задание ВПТ</t>
        </is>
      </c>
      <c r="AX16" s="4" t="inlineStr">
        <is>
          <t>Факт ВПТ</t>
        </is>
      </c>
      <c r="AY16" s="4" t="inlineStr">
        <is>
          <t>Тех. задание</t>
        </is>
      </c>
      <c r="AZ16" s="4" t="inlineStr">
        <is>
          <t>Факт</t>
        </is>
      </c>
      <c r="BA16" s="4" t="inlineStr">
        <is>
          <t>Тех задание $</t>
        </is>
      </c>
      <c r="BB16" s="4" t="inlineStr">
        <is>
          <t>Факт ПТ 1С $</t>
        </is>
      </c>
      <c r="BC16" s="4" t="inlineStr">
        <is>
          <t>Факт МГ/секции 1С $</t>
        </is>
      </c>
      <c r="BD16" s="4" t="inlineStr">
        <is>
          <t>Прочие услуги $</t>
        </is>
      </c>
      <c r="BE16" s="4" t="inlineStr">
        <is>
          <t>Факт общий $</t>
        </is>
      </c>
      <c r="BF16" s="4" t="inlineStr">
        <is>
          <t>Средняя стоимость ПТ прошлого месяца $</t>
        </is>
      </c>
      <c r="BG16" s="4" t="inlineStr">
        <is>
          <t>Ранрейт $</t>
        </is>
      </c>
      <c r="BH16" s="4" t="inlineStr">
        <is>
          <t>Средняя стоимость ПТ на новый месяц</t>
        </is>
      </c>
    </row>
    <row r="17">
      <c r="A17" s="6" t="n">
        <v>7</v>
      </c>
      <c r="B17" s="6" t="inlineStr">
        <is>
          <t>2026-06-01</t>
        </is>
      </c>
      <c r="C17" s="6" t="inlineStr">
        <is>
          <t>ПТ</t>
        </is>
      </c>
      <c r="D17" s="6" t="inlineStr">
        <is>
          <t>Амельчаков Александр Андреевич</t>
        </is>
      </c>
      <c r="E17" s="7" t="n">
        <v>13781.84</v>
      </c>
      <c r="F17" s="7" t="n">
        <v>13</v>
      </c>
      <c r="G17" s="7" t="n">
        <v>0</v>
      </c>
      <c r="H17" s="7" t="n">
        <v>0</v>
      </c>
      <c r="I17" s="7" t="n">
        <v>2</v>
      </c>
      <c r="J17" s="7" t="n">
        <v>18</v>
      </c>
      <c r="K17" s="7">
        <f>ROUND(J17*BF17/100,0)*100</f>
        <v/>
      </c>
      <c r="L17" s="7" t="n">
        <v>0</v>
      </c>
      <c r="M17" s="7">
        <f>E17-K17</f>
        <v/>
      </c>
      <c r="N17" s="7" t="n">
        <v>0</v>
      </c>
      <c r="O17" s="7" t="n">
        <v>17516.16</v>
      </c>
      <c r="P17" s="7" t="n">
        <v>18</v>
      </c>
      <c r="Q17" s="7" t="n">
        <v>0</v>
      </c>
      <c r="R17" s="7" t="n">
        <v>0</v>
      </c>
      <c r="S17" s="7" t="n">
        <v>3</v>
      </c>
      <c r="T17" s="7" t="n">
        <v>18</v>
      </c>
      <c r="U17" s="7">
        <f>ROUND(T17*BF17/100,0)*100</f>
        <v/>
      </c>
      <c r="V17" s="7" t="n">
        <v>0</v>
      </c>
      <c r="W17" s="7">
        <f>O17-U17</f>
        <v/>
      </c>
      <c r="X17" s="7" t="n">
        <v>0</v>
      </c>
      <c r="Y17" s="7" t="n">
        <v>17322.58</v>
      </c>
      <c r="Z17" s="7" t="n">
        <v>16</v>
      </c>
      <c r="AA17" s="7" t="n">
        <v>0</v>
      </c>
      <c r="AB17" s="7" t="n">
        <v>0</v>
      </c>
      <c r="AC17" s="7" t="n">
        <v>2</v>
      </c>
      <c r="AD17" s="7" t="n">
        <v>18</v>
      </c>
      <c r="AE17" s="7">
        <f>ROUND(AD17*BF17/100,0)*100</f>
        <v/>
      </c>
      <c r="AF17" s="7" t="n">
        <v>0</v>
      </c>
      <c r="AG17" s="7">
        <f>Y17-AE17</f>
        <v/>
      </c>
      <c r="AH17" s="7" t="n">
        <v>0</v>
      </c>
      <c r="AI17" s="7" t="n">
        <v>15815.91</v>
      </c>
      <c r="AJ17" s="7" t="n">
        <v>16</v>
      </c>
      <c r="AK17" s="7" t="n">
        <v>0</v>
      </c>
      <c r="AL17" s="7" t="n">
        <v>0</v>
      </c>
      <c r="AM17" s="7" t="n">
        <v>2</v>
      </c>
      <c r="AN17" s="7" t="n">
        <v>18</v>
      </c>
      <c r="AO17" s="7">
        <f>ROUND(AN17*BF17/100,0)*100</f>
        <v/>
      </c>
      <c r="AP17" s="7" t="n">
        <v>0</v>
      </c>
      <c r="AQ17" s="7">
        <f>AI17-AO17</f>
        <v/>
      </c>
      <c r="AR17" s="7" t="n">
        <v>0</v>
      </c>
      <c r="AS17" s="6" t="n"/>
      <c r="AT17" s="7">
        <f>SUM(J17,T17,AD17,AN17)</f>
        <v/>
      </c>
      <c r="AU17" s="7">
        <f>SUM(F17,P17,Z17,AJ17)</f>
        <v/>
      </c>
      <c r="AV17" s="7">
        <f>SUM(N17,X17,AH17,AR17)</f>
        <v/>
      </c>
      <c r="AW17" s="7">
        <f>SUM(L17,V17,AF17,AP17)</f>
        <v/>
      </c>
      <c r="AX17" s="7">
        <f>SUM(I17,S17,AC17,AM17)</f>
        <v/>
      </c>
      <c r="AY17" s="7" t="n">
        <v>0</v>
      </c>
      <c r="AZ17" s="7">
        <f>SUM(H17,R17,AB17,AL17)</f>
        <v/>
      </c>
      <c r="BA17" s="7">
        <f>SUM(K17,U17,AE17,AO17)</f>
        <v/>
      </c>
      <c r="BB17" s="7">
        <f>SUM(E17,O17,Y17,AI17)</f>
        <v/>
      </c>
      <c r="BC17" s="7">
        <f>SUM(G17,Q17,AA17,AK17)</f>
        <v/>
      </c>
      <c r="BD17" s="7" t="n">
        <v>0</v>
      </c>
      <c r="BE17" s="7">
        <f>BB17+BC17+BD17</f>
        <v/>
      </c>
      <c r="BF17" s="7" t="n">
        <v>894.95125</v>
      </c>
      <c r="BG17" s="7">
        <f>BE17/28*28</f>
        <v/>
      </c>
      <c r="BH17" s="7">
        <f>IFERROR(BB17/AU17,0)</f>
        <v/>
      </c>
    </row>
    <row r="18">
      <c r="A18" s="6" t="n">
        <v>8</v>
      </c>
      <c r="B18" s="6" t="inlineStr">
        <is>
          <t>2026-06-01</t>
        </is>
      </c>
      <c r="C18" s="6" t="inlineStr">
        <is>
          <t>МТ</t>
        </is>
      </c>
      <c r="D18" s="6" t="inlineStr">
        <is>
          <t>Бойко Наталья Вячеславовна</t>
        </is>
      </c>
      <c r="E18" s="7" t="n">
        <v>2703</v>
      </c>
      <c r="F18" s="7" t="n">
        <v>3</v>
      </c>
      <c r="G18" s="7" t="n">
        <v>0</v>
      </c>
      <c r="H18" s="7" t="n">
        <v>0</v>
      </c>
      <c r="I18" s="7" t="n">
        <v>0</v>
      </c>
      <c r="J18" s="7" t="n">
        <v>12</v>
      </c>
      <c r="K18" s="7">
        <f>ROUND(J18*BF18/100,0)*100</f>
        <v/>
      </c>
      <c r="L18" s="7" t="n">
        <v>0</v>
      </c>
      <c r="M18" s="7">
        <f>E18-K18</f>
        <v/>
      </c>
      <c r="N18" s="7" t="n">
        <v>0</v>
      </c>
      <c r="O18" s="7" t="n">
        <v>22637</v>
      </c>
      <c r="P18" s="7" t="n">
        <v>17</v>
      </c>
      <c r="Q18" s="7" t="n">
        <v>0</v>
      </c>
      <c r="R18" s="7" t="n">
        <v>0</v>
      </c>
      <c r="S18" s="7" t="n">
        <v>0</v>
      </c>
      <c r="T18" s="7" t="n">
        <v>12</v>
      </c>
      <c r="U18" s="7">
        <f>ROUND(T18*BF18/100,0)*100</f>
        <v/>
      </c>
      <c r="V18" s="7" t="n">
        <v>0</v>
      </c>
      <c r="W18" s="7">
        <f>O18-U18</f>
        <v/>
      </c>
      <c r="X18" s="7" t="n">
        <v>0</v>
      </c>
      <c r="Y18" s="7" t="n">
        <v>18823</v>
      </c>
      <c r="Z18" s="7" t="n">
        <v>15</v>
      </c>
      <c r="AA18" s="7" t="n">
        <v>0</v>
      </c>
      <c r="AB18" s="7" t="n">
        <v>0</v>
      </c>
      <c r="AC18" s="7" t="n">
        <v>0</v>
      </c>
      <c r="AD18" s="7" t="n">
        <v>12</v>
      </c>
      <c r="AE18" s="7">
        <f>ROUND(AD18*BF18/100,0)*100</f>
        <v/>
      </c>
      <c r="AF18" s="7" t="n">
        <v>0</v>
      </c>
      <c r="AG18" s="7">
        <f>Y18-AE18</f>
        <v/>
      </c>
      <c r="AH18" s="7" t="n">
        <v>0</v>
      </c>
      <c r="AI18" s="7" t="n">
        <v>15842</v>
      </c>
      <c r="AJ18" s="7" t="n">
        <v>12</v>
      </c>
      <c r="AK18" s="7" t="n">
        <v>0</v>
      </c>
      <c r="AL18" s="7" t="n">
        <v>0</v>
      </c>
      <c r="AM18" s="7" t="n">
        <v>0</v>
      </c>
      <c r="AN18" s="7" t="n">
        <v>12</v>
      </c>
      <c r="AO18" s="7">
        <f>ROUND(AN18*BF18/100,0)*100</f>
        <v/>
      </c>
      <c r="AP18" s="7" t="n">
        <v>0</v>
      </c>
      <c r="AQ18" s="7">
        <f>AI18-AO18</f>
        <v/>
      </c>
      <c r="AR18" s="7" t="n">
        <v>0</v>
      </c>
      <c r="AS18" s="6" t="n"/>
      <c r="AT18" s="7">
        <f>SUM(J18,T18,AD18,AN18)</f>
        <v/>
      </c>
      <c r="AU18" s="7">
        <f>SUM(F18,P18,Z18,AJ18)</f>
        <v/>
      </c>
      <c r="AV18" s="7">
        <f>SUM(N18,X18,AH18,AR18)</f>
        <v/>
      </c>
      <c r="AW18" s="7">
        <f>SUM(L18,V18,AF18,AP18)</f>
        <v/>
      </c>
      <c r="AX18" s="7">
        <f>SUM(I18,S18,AC18,AM18)</f>
        <v/>
      </c>
      <c r="AY18" s="7" t="n">
        <v>0</v>
      </c>
      <c r="AZ18" s="7">
        <f>SUM(H18,R18,AB18,AL18)</f>
        <v/>
      </c>
      <c r="BA18" s="7">
        <f>SUM(K18,U18,AE18,AO18)</f>
        <v/>
      </c>
      <c r="BB18" s="7">
        <f>SUM(E18,O18,Y18,AI18)</f>
        <v/>
      </c>
      <c r="BC18" s="7">
        <f>SUM(G18,Q18,AA18,AK18)</f>
        <v/>
      </c>
      <c r="BD18" s="7" t="n">
        <v>0</v>
      </c>
      <c r="BE18" s="7">
        <f>BB18+BC18+BD18</f>
        <v/>
      </c>
      <c r="BF18" s="7" t="n">
        <v>1276.702127659574</v>
      </c>
      <c r="BG18" s="7">
        <f>BE18/28*28</f>
        <v/>
      </c>
      <c r="BH18" s="7">
        <f>IFERROR(BB18/AU18,0)</f>
        <v/>
      </c>
    </row>
    <row r="19">
      <c r="A19" s="6" t="n">
        <v>9</v>
      </c>
      <c r="B19" s="6" t="inlineStr">
        <is>
          <t>2026-06-01</t>
        </is>
      </c>
      <c r="C19" s="6" t="inlineStr">
        <is>
          <t>МТ</t>
        </is>
      </c>
      <c r="D19" s="6" t="inlineStr">
        <is>
          <t>Ефремова Анастасия Евгеньевна</t>
        </is>
      </c>
      <c r="E19" s="7" t="n">
        <v>3949.5</v>
      </c>
      <c r="F19" s="7" t="n">
        <v>3</v>
      </c>
      <c r="G19" s="7" t="n">
        <v>0</v>
      </c>
      <c r="H19" s="7" t="n">
        <v>0</v>
      </c>
      <c r="I19" s="7" t="n">
        <v>0</v>
      </c>
      <c r="J19" s="7" t="n">
        <v>8</v>
      </c>
      <c r="K19" s="7">
        <f>ROUND(J19*BF19/100,0)*100</f>
        <v/>
      </c>
      <c r="L19" s="7" t="n">
        <v>0</v>
      </c>
      <c r="M19" s="7">
        <f>E19-K19</f>
        <v/>
      </c>
      <c r="N19" s="7" t="n">
        <v>0</v>
      </c>
      <c r="O19" s="7" t="n">
        <v>6366.2</v>
      </c>
      <c r="P19" s="7" t="n">
        <v>5</v>
      </c>
      <c r="Q19" s="7" t="n">
        <v>0</v>
      </c>
      <c r="R19" s="7" t="n">
        <v>0</v>
      </c>
      <c r="S19" s="7" t="n">
        <v>0</v>
      </c>
      <c r="T19" s="7" t="n">
        <v>8</v>
      </c>
      <c r="U19" s="7">
        <f>ROUND(T19*BF19/100,0)*100</f>
        <v/>
      </c>
      <c r="V19" s="7" t="n">
        <v>0</v>
      </c>
      <c r="W19" s="7">
        <f>O19-U19</f>
        <v/>
      </c>
      <c r="X19" s="7" t="n">
        <v>0</v>
      </c>
      <c r="Y19" s="7" t="n">
        <v>20275.5</v>
      </c>
      <c r="Z19" s="7" t="n">
        <v>16</v>
      </c>
      <c r="AA19" s="7" t="n">
        <v>0</v>
      </c>
      <c r="AB19" s="7" t="n">
        <v>0</v>
      </c>
      <c r="AC19" s="7" t="n">
        <v>0</v>
      </c>
      <c r="AD19" s="7" t="n">
        <v>8</v>
      </c>
      <c r="AE19" s="7">
        <f>ROUND(AD19*BF19/100,0)*100</f>
        <v/>
      </c>
      <c r="AF19" s="7" t="n">
        <v>0</v>
      </c>
      <c r="AG19" s="7">
        <f>Y19-AE19</f>
        <v/>
      </c>
      <c r="AH19" s="7" t="n">
        <v>0</v>
      </c>
      <c r="AI19" s="7" t="n">
        <v>7551.26</v>
      </c>
      <c r="AJ19" s="7" t="n">
        <v>7</v>
      </c>
      <c r="AK19" s="7" t="n">
        <v>0</v>
      </c>
      <c r="AL19" s="7" t="n">
        <v>0</v>
      </c>
      <c r="AM19" s="7" t="n">
        <v>0</v>
      </c>
      <c r="AN19" s="7" t="n">
        <v>8</v>
      </c>
      <c r="AO19" s="7">
        <f>ROUND(AN19*BF19/100,0)*100</f>
        <v/>
      </c>
      <c r="AP19" s="7" t="n">
        <v>0</v>
      </c>
      <c r="AQ19" s="7">
        <f>AI19-AO19</f>
        <v/>
      </c>
      <c r="AR19" s="7" t="n">
        <v>0</v>
      </c>
      <c r="AS19" s="6" t="n"/>
      <c r="AT19" s="7">
        <f>SUM(J19,T19,AD19,AN19)</f>
        <v/>
      </c>
      <c r="AU19" s="7">
        <f>SUM(F19,P19,Z19,AJ19)</f>
        <v/>
      </c>
      <c r="AV19" s="7">
        <f>SUM(N19,X19,AH19,AR19)</f>
        <v/>
      </c>
      <c r="AW19" s="7">
        <f>SUM(L19,V19,AF19,AP19)</f>
        <v/>
      </c>
      <c r="AX19" s="7">
        <f>SUM(I19,S19,AC19,AM19)</f>
        <v/>
      </c>
      <c r="AY19" s="7" t="n">
        <v>0</v>
      </c>
      <c r="AZ19" s="7">
        <f>SUM(H19,R19,AB19,AL19)</f>
        <v/>
      </c>
      <c r="BA19" s="7">
        <f>SUM(K19,U19,AE19,AO19)</f>
        <v/>
      </c>
      <c r="BB19" s="7">
        <f>SUM(E19,O19,Y19,AI19)</f>
        <v/>
      </c>
      <c r="BC19" s="7">
        <f>SUM(G19,Q19,AA19,AK19)</f>
        <v/>
      </c>
      <c r="BD19" s="7" t="n">
        <v>0</v>
      </c>
      <c r="BE19" s="7">
        <f>BB19+BC19+BD19</f>
        <v/>
      </c>
      <c r="BF19" s="7" t="n">
        <v>1288.675294117647</v>
      </c>
      <c r="BG19" s="7">
        <f>BE19/28*28</f>
        <v/>
      </c>
      <c r="BH19" s="7">
        <f>IFERROR(BB19/AU19,0)</f>
        <v/>
      </c>
    </row>
    <row r="20">
      <c r="A20" s="6" t="n">
        <v>10</v>
      </c>
      <c r="B20" s="6" t="inlineStr">
        <is>
          <t>2026-06-01</t>
        </is>
      </c>
      <c r="C20" s="6" t="inlineStr">
        <is>
          <t>МТ</t>
        </is>
      </c>
      <c r="D20" s="6" t="inlineStr">
        <is>
          <t>Карманов Павел Алексеевич</t>
        </is>
      </c>
      <c r="E20" s="7" t="n">
        <v>13450.66</v>
      </c>
      <c r="F20" s="7" t="n">
        <v>13</v>
      </c>
      <c r="G20" s="7" t="n">
        <v>0</v>
      </c>
      <c r="H20" s="7" t="n">
        <v>0</v>
      </c>
      <c r="I20" s="7" t="n">
        <v>1</v>
      </c>
      <c r="J20" s="7" t="n">
        <v>10</v>
      </c>
      <c r="K20" s="7">
        <f>ROUND(J20*BF20/100,0)*100</f>
        <v/>
      </c>
      <c r="L20" s="7" t="n">
        <v>0</v>
      </c>
      <c r="M20" s="7">
        <f>E20-K20</f>
        <v/>
      </c>
      <c r="N20" s="7" t="n">
        <v>0</v>
      </c>
      <c r="O20" s="7" t="n">
        <v>10688.51</v>
      </c>
      <c r="P20" s="7" t="n">
        <v>9</v>
      </c>
      <c r="Q20" s="7" t="n">
        <v>0</v>
      </c>
      <c r="R20" s="7" t="n">
        <v>0</v>
      </c>
      <c r="S20" s="7" t="n">
        <v>0</v>
      </c>
      <c r="T20" s="7" t="n">
        <v>10</v>
      </c>
      <c r="U20" s="7">
        <f>ROUND(T20*BF20/100,0)*100</f>
        <v/>
      </c>
      <c r="V20" s="7" t="n">
        <v>0</v>
      </c>
      <c r="W20" s="7">
        <f>O20-U20</f>
        <v/>
      </c>
      <c r="X20" s="7" t="n">
        <v>0</v>
      </c>
      <c r="Y20" s="7" t="n">
        <v>11367.83</v>
      </c>
      <c r="Z20" s="7" t="n">
        <v>10</v>
      </c>
      <c r="AA20" s="7" t="n">
        <v>2066.25</v>
      </c>
      <c r="AB20" s="7" t="n">
        <v>3</v>
      </c>
      <c r="AC20" s="7" t="n">
        <v>0</v>
      </c>
      <c r="AD20" s="7" t="n">
        <v>10</v>
      </c>
      <c r="AE20" s="7">
        <f>ROUND(AD20*BF20/100,0)*100</f>
        <v/>
      </c>
      <c r="AF20" s="7" t="n">
        <v>0</v>
      </c>
      <c r="AG20" s="7">
        <f>Y20-AE20</f>
        <v/>
      </c>
      <c r="AH20" s="7" t="n">
        <v>0</v>
      </c>
      <c r="AI20" s="7" t="n">
        <v>11246.84</v>
      </c>
      <c r="AJ20" s="7" t="n">
        <v>12</v>
      </c>
      <c r="AK20" s="7" t="n">
        <v>810</v>
      </c>
      <c r="AL20" s="7" t="n">
        <v>1</v>
      </c>
      <c r="AM20" s="7" t="n">
        <v>0</v>
      </c>
      <c r="AN20" s="7" t="n">
        <v>10</v>
      </c>
      <c r="AO20" s="7">
        <f>ROUND(AN20*BF20/100,0)*100</f>
        <v/>
      </c>
      <c r="AP20" s="7" t="n">
        <v>0</v>
      </c>
      <c r="AQ20" s="7">
        <f>AI20-AO20</f>
        <v/>
      </c>
      <c r="AR20" s="7" t="n">
        <v>1</v>
      </c>
      <c r="AS20" s="6" t="n"/>
      <c r="AT20" s="7">
        <f>SUM(J20,T20,AD20,AN20)</f>
        <v/>
      </c>
      <c r="AU20" s="7">
        <f>SUM(F20,P20,Z20,AJ20)</f>
        <v/>
      </c>
      <c r="AV20" s="7">
        <f>SUM(N20,X20,AH20,AR20)</f>
        <v/>
      </c>
      <c r="AW20" s="7">
        <f>SUM(L20,V20,AF20,AP20)</f>
        <v/>
      </c>
      <c r="AX20" s="7">
        <f>SUM(I20,S20,AC20,AM20)</f>
        <v/>
      </c>
      <c r="AY20" s="7" t="n">
        <v>0</v>
      </c>
      <c r="AZ20" s="7">
        <f>SUM(H20,R20,AB20,AL20)</f>
        <v/>
      </c>
      <c r="BA20" s="7">
        <f>SUM(K20,U20,AE20,AO20)</f>
        <v/>
      </c>
      <c r="BB20" s="7">
        <f>SUM(E20,O20,Y20,AI20)</f>
        <v/>
      </c>
      <c r="BC20" s="7">
        <f>SUM(G20,Q20,AA20,AK20)</f>
        <v/>
      </c>
      <c r="BD20" s="7" t="n">
        <v>0</v>
      </c>
      <c r="BE20" s="7">
        <f>BB20+BC20+BD20</f>
        <v/>
      </c>
      <c r="BF20" s="7" t="n">
        <v>1108.50225</v>
      </c>
      <c r="BG20" s="7">
        <f>BE20/28*28</f>
        <v/>
      </c>
      <c r="BH20" s="7">
        <f>IFERROR(BB20/AU20,0)</f>
        <v/>
      </c>
    </row>
    <row r="21">
      <c r="A21" s="6" t="n">
        <v>11</v>
      </c>
      <c r="B21" s="6" t="inlineStr">
        <is>
          <t>2026-01-02</t>
        </is>
      </c>
      <c r="C21" s="6" t="inlineStr">
        <is>
          <t>МТ</t>
        </is>
      </c>
      <c r="D21" s="6" t="inlineStr">
        <is>
          <t>Козырев Марк Романович</t>
        </is>
      </c>
      <c r="E21" s="7" t="n">
        <v>11420.66</v>
      </c>
      <c r="F21" s="7" t="n">
        <v>9</v>
      </c>
      <c r="G21" s="7" t="n">
        <v>0</v>
      </c>
      <c r="H21" s="7" t="n">
        <v>0</v>
      </c>
      <c r="I21" s="7" t="n">
        <v>1</v>
      </c>
      <c r="J21" s="7" t="n">
        <v>9</v>
      </c>
      <c r="K21" s="7">
        <f>ROUND(J21*BF21/100,0)*100</f>
        <v/>
      </c>
      <c r="L21" s="7" t="n">
        <v>0</v>
      </c>
      <c r="M21" s="7">
        <f>E21-K21</f>
        <v/>
      </c>
      <c r="N21" s="7" t="n">
        <v>0</v>
      </c>
      <c r="O21" s="7" t="n">
        <v>18675.67</v>
      </c>
      <c r="P21" s="7" t="n">
        <v>14</v>
      </c>
      <c r="Q21" s="7" t="n">
        <v>0</v>
      </c>
      <c r="R21" s="7" t="n">
        <v>0</v>
      </c>
      <c r="S21" s="7" t="n">
        <v>0</v>
      </c>
      <c r="T21" s="7" t="n">
        <v>9</v>
      </c>
      <c r="U21" s="7">
        <f>ROUND(T21*BF21/100,0)*100</f>
        <v/>
      </c>
      <c r="V21" s="7" t="n">
        <v>0</v>
      </c>
      <c r="W21" s="7">
        <f>O21-U21</f>
        <v/>
      </c>
      <c r="X21" s="7" t="n">
        <v>0</v>
      </c>
      <c r="Y21" s="7" t="n">
        <v>14090.67</v>
      </c>
      <c r="Z21" s="7" t="n">
        <v>11</v>
      </c>
      <c r="AA21" s="7" t="n">
        <v>0</v>
      </c>
      <c r="AB21" s="7" t="n">
        <v>0</v>
      </c>
      <c r="AC21" s="7" t="n">
        <v>0</v>
      </c>
      <c r="AD21" s="7" t="n">
        <v>9</v>
      </c>
      <c r="AE21" s="7">
        <f>ROUND(AD21*BF21/100,0)*100</f>
        <v/>
      </c>
      <c r="AF21" s="7" t="n">
        <v>0</v>
      </c>
      <c r="AG21" s="7">
        <f>Y21-AE21</f>
        <v/>
      </c>
      <c r="AH21" s="7" t="n">
        <v>0</v>
      </c>
      <c r="AI21" s="7" t="n">
        <v>1470</v>
      </c>
      <c r="AJ21" s="7" t="n">
        <v>1</v>
      </c>
      <c r="AK21" s="7" t="n">
        <v>0</v>
      </c>
      <c r="AL21" s="7" t="n">
        <v>0</v>
      </c>
      <c r="AM21" s="7" t="n">
        <v>0</v>
      </c>
      <c r="AN21" s="7" t="n">
        <v>9</v>
      </c>
      <c r="AO21" s="7">
        <f>ROUND(AN21*BF21/100,0)*100</f>
        <v/>
      </c>
      <c r="AP21" s="7" t="n">
        <v>0</v>
      </c>
      <c r="AQ21" s="7">
        <f>AI21-AO21</f>
        <v/>
      </c>
      <c r="AR21" s="7" t="n">
        <v>0</v>
      </c>
      <c r="AS21" s="6" t="n"/>
      <c r="AT21" s="7">
        <f>SUM(J21,T21,AD21,AN21)</f>
        <v/>
      </c>
      <c r="AU21" s="7">
        <f>SUM(F21,P21,Z21,AJ21)</f>
        <v/>
      </c>
      <c r="AV21" s="7">
        <f>SUM(N21,X21,AH21,AR21)</f>
        <v/>
      </c>
      <c r="AW21" s="7">
        <f>SUM(L21,V21,AF21,AP21)</f>
        <v/>
      </c>
      <c r="AX21" s="7">
        <f>SUM(I21,S21,AC21,AM21)</f>
        <v/>
      </c>
      <c r="AY21" s="7" t="n">
        <v>0</v>
      </c>
      <c r="AZ21" s="7">
        <f>SUM(H21,R21,AB21,AL21)</f>
        <v/>
      </c>
      <c r="BA21" s="7">
        <f>SUM(K21,U21,AE21,AO21)</f>
        <v/>
      </c>
      <c r="BB21" s="7">
        <f>SUM(E21,O21,Y21,AI21)</f>
        <v/>
      </c>
      <c r="BC21" s="7">
        <f>SUM(G21,Q21,AA21,AK21)</f>
        <v/>
      </c>
      <c r="BD21" s="7" t="n">
        <v>0</v>
      </c>
      <c r="BE21" s="7">
        <f>BB21+BC21+BD21</f>
        <v/>
      </c>
      <c r="BF21" s="7" t="n">
        <v>1268.25</v>
      </c>
      <c r="BG21" s="7">
        <f>BE21/28*28</f>
        <v/>
      </c>
      <c r="BH21" s="7">
        <f>IFERROR(BB21/AU21,0)</f>
        <v/>
      </c>
    </row>
    <row r="22">
      <c r="A22" s="6" t="n">
        <v>12</v>
      </c>
      <c r="B22" s="6" t="inlineStr">
        <is>
          <t>2026-06-01</t>
        </is>
      </c>
      <c r="C22" s="6" t="inlineStr">
        <is>
          <t>ТВК</t>
        </is>
      </c>
      <c r="D22" s="6" t="inlineStr">
        <is>
          <t>Ондрак Елена Сергеевна</t>
        </is>
      </c>
      <c r="E22" s="7" t="n">
        <v>57509.34</v>
      </c>
      <c r="F22" s="7" t="n">
        <v>40</v>
      </c>
      <c r="G22" s="7" t="n">
        <v>2370</v>
      </c>
      <c r="H22" s="7" t="n">
        <v>3</v>
      </c>
      <c r="I22" s="7" t="n">
        <v>2</v>
      </c>
      <c r="J22" s="7" t="n">
        <v>44</v>
      </c>
      <c r="K22" s="7">
        <f>ROUND(J22*BF22/100,0)*100</f>
        <v/>
      </c>
      <c r="L22" s="7" t="n">
        <v>0</v>
      </c>
      <c r="M22" s="7">
        <f>E22-K22</f>
        <v/>
      </c>
      <c r="N22" s="7" t="n">
        <v>5</v>
      </c>
      <c r="O22" s="7" t="n">
        <v>57456.46</v>
      </c>
      <c r="P22" s="7" t="n">
        <v>38</v>
      </c>
      <c r="Q22" s="7" t="n">
        <v>2370</v>
      </c>
      <c r="R22" s="7" t="n">
        <v>3</v>
      </c>
      <c r="S22" s="7" t="n">
        <v>2</v>
      </c>
      <c r="T22" s="7" t="n">
        <v>44</v>
      </c>
      <c r="U22" s="7">
        <f>ROUND(T22*BF22/100,0)*100</f>
        <v/>
      </c>
      <c r="V22" s="7" t="n">
        <v>0</v>
      </c>
      <c r="W22" s="7">
        <f>O22-U22</f>
        <v/>
      </c>
      <c r="X22" s="7" t="n">
        <v>4</v>
      </c>
      <c r="Y22" s="7" t="n">
        <v>64633.12</v>
      </c>
      <c r="Z22" s="7" t="n">
        <v>42</v>
      </c>
      <c r="AA22" s="7" t="n">
        <v>0</v>
      </c>
      <c r="AB22" s="7" t="n">
        <v>0</v>
      </c>
      <c r="AC22" s="7" t="n">
        <v>0</v>
      </c>
      <c r="AD22" s="7" t="n">
        <v>44</v>
      </c>
      <c r="AE22" s="7">
        <f>ROUND(AD22*BF22/100,0)*100</f>
        <v/>
      </c>
      <c r="AF22" s="7" t="n">
        <v>0</v>
      </c>
      <c r="AG22" s="7">
        <f>Y22-AE22</f>
        <v/>
      </c>
      <c r="AH22" s="7" t="n">
        <v>2</v>
      </c>
      <c r="AI22" s="7" t="n">
        <v>62254.5</v>
      </c>
      <c r="AJ22" s="7" t="n">
        <v>40</v>
      </c>
      <c r="AK22" s="7" t="n">
        <v>3150</v>
      </c>
      <c r="AL22" s="7" t="n">
        <v>3</v>
      </c>
      <c r="AM22" s="7" t="n">
        <v>0</v>
      </c>
      <c r="AN22" s="7" t="n">
        <v>44</v>
      </c>
      <c r="AO22" s="7">
        <f>ROUND(AN22*BF22/100,0)*100</f>
        <v/>
      </c>
      <c r="AP22" s="7" t="n">
        <v>0</v>
      </c>
      <c r="AQ22" s="7">
        <f>AI22-AO22</f>
        <v/>
      </c>
      <c r="AR22" s="7" t="n">
        <v>4</v>
      </c>
      <c r="AS22" s="6" t="n"/>
      <c r="AT22" s="7">
        <f>SUM(J22,T22,AD22,AN22)</f>
        <v/>
      </c>
      <c r="AU22" s="7">
        <f>SUM(F22,P22,Z22,AJ22)</f>
        <v/>
      </c>
      <c r="AV22" s="7">
        <f>SUM(N22,X22,AH22,AR22)</f>
        <v/>
      </c>
      <c r="AW22" s="7">
        <f>SUM(L22,V22,AF22,AP22)</f>
        <v/>
      </c>
      <c r="AX22" s="7">
        <f>SUM(I22,S22,AC22,AM22)</f>
        <v/>
      </c>
      <c r="AY22" s="7" t="n">
        <v>0</v>
      </c>
      <c r="AZ22" s="7">
        <f>SUM(H22,R22,AB22,AL22)</f>
        <v/>
      </c>
      <c r="BA22" s="7">
        <f>SUM(K22,U22,AE22,AO22)</f>
        <v/>
      </c>
      <c r="BB22" s="7">
        <f>SUM(E22,O22,Y22,AI22)</f>
        <v/>
      </c>
      <c r="BC22" s="7">
        <f>SUM(G22,Q22,AA22,AK22)</f>
        <v/>
      </c>
      <c r="BD22" s="7" t="n">
        <v>0</v>
      </c>
      <c r="BE22" s="7">
        <f>BB22+BC22+BD22</f>
        <v/>
      </c>
      <c r="BF22" s="7" t="n">
        <v>1529.043516483516</v>
      </c>
      <c r="BG22" s="7">
        <f>BE22/28*28</f>
        <v/>
      </c>
      <c r="BH22" s="7">
        <f>IFERROR(BB22/AU22,0)</f>
        <v/>
      </c>
    </row>
    <row r="23">
      <c r="A23" s="6" t="n">
        <v>13</v>
      </c>
      <c r="B23" s="6" t="inlineStr">
        <is>
          <t>2026-06-01</t>
        </is>
      </c>
      <c r="C23" s="6" t="inlineStr">
        <is>
          <t>ПТ</t>
        </is>
      </c>
      <c r="D23" s="6" t="inlineStr">
        <is>
          <t>Рычков Евгений Викторович</t>
        </is>
      </c>
      <c r="E23" s="7" t="n">
        <v>24007.5</v>
      </c>
      <c r="F23" s="7" t="n">
        <v>24</v>
      </c>
      <c r="G23" s="7" t="n">
        <v>0</v>
      </c>
      <c r="H23" s="7" t="n">
        <v>0</v>
      </c>
      <c r="I23" s="7" t="n">
        <v>5</v>
      </c>
      <c r="J23" s="7" t="n">
        <v>32</v>
      </c>
      <c r="K23" s="7">
        <f>ROUND(J23*BF23/100,0)*100</f>
        <v/>
      </c>
      <c r="L23" s="7" t="n">
        <v>0</v>
      </c>
      <c r="M23" s="7">
        <f>E23-K23</f>
        <v/>
      </c>
      <c r="N23" s="7" t="n">
        <v>2</v>
      </c>
      <c r="O23" s="7" t="n">
        <v>30781.91</v>
      </c>
      <c r="P23" s="7" t="n">
        <v>30</v>
      </c>
      <c r="Q23" s="7" t="n">
        <v>0</v>
      </c>
      <c r="R23" s="7" t="n">
        <v>0</v>
      </c>
      <c r="S23" s="7" t="n">
        <v>2</v>
      </c>
      <c r="T23" s="7" t="n">
        <v>32</v>
      </c>
      <c r="U23" s="7">
        <f>ROUND(T23*BF23/100,0)*100</f>
        <v/>
      </c>
      <c r="V23" s="7" t="n">
        <v>0</v>
      </c>
      <c r="W23" s="7">
        <f>O23-U23</f>
        <v/>
      </c>
      <c r="X23" s="7" t="n">
        <v>1</v>
      </c>
      <c r="Y23" s="7" t="n">
        <v>32770.75</v>
      </c>
      <c r="Z23" s="7" t="n">
        <v>31</v>
      </c>
      <c r="AA23" s="7" t="n">
        <v>0</v>
      </c>
      <c r="AB23" s="7" t="n">
        <v>0</v>
      </c>
      <c r="AC23" s="7" t="n">
        <v>5</v>
      </c>
      <c r="AD23" s="7" t="n">
        <v>32</v>
      </c>
      <c r="AE23" s="7">
        <f>ROUND(AD23*BF23/100,0)*100</f>
        <v/>
      </c>
      <c r="AF23" s="7" t="n">
        <v>0</v>
      </c>
      <c r="AG23" s="7">
        <f>Y23-AE23</f>
        <v/>
      </c>
      <c r="AH23" s="7" t="n">
        <v>2</v>
      </c>
      <c r="AI23" s="7" t="n">
        <v>28787.92</v>
      </c>
      <c r="AJ23" s="7" t="n">
        <v>27</v>
      </c>
      <c r="AK23" s="7" t="n">
        <v>0</v>
      </c>
      <c r="AL23" s="7" t="n">
        <v>0</v>
      </c>
      <c r="AM23" s="7" t="n">
        <v>2</v>
      </c>
      <c r="AN23" s="7" t="n">
        <v>32</v>
      </c>
      <c r="AO23" s="7">
        <f>ROUND(AN23*BF23/100,0)*100</f>
        <v/>
      </c>
      <c r="AP23" s="7" t="n">
        <v>0</v>
      </c>
      <c r="AQ23" s="7">
        <f>AI23-AO23</f>
        <v/>
      </c>
      <c r="AR23" s="7" t="n">
        <v>2</v>
      </c>
      <c r="AS23" s="6" t="n"/>
      <c r="AT23" s="7">
        <f>SUM(J23,T23,AD23,AN23)</f>
        <v/>
      </c>
      <c r="AU23" s="7">
        <f>SUM(F23,P23,Z23,AJ23)</f>
        <v/>
      </c>
      <c r="AV23" s="7">
        <f>SUM(N23,X23,AH23,AR23)</f>
        <v/>
      </c>
      <c r="AW23" s="7">
        <f>SUM(L23,V23,AF23,AP23)</f>
        <v/>
      </c>
      <c r="AX23" s="7">
        <f>SUM(I23,S23,AC23,AM23)</f>
        <v/>
      </c>
      <c r="AY23" s="7" t="n">
        <v>0</v>
      </c>
      <c r="AZ23" s="7">
        <f>SUM(H23,R23,AB23,AL23)</f>
        <v/>
      </c>
      <c r="BA23" s="7">
        <f>SUM(K23,U23,AE23,AO23)</f>
        <v/>
      </c>
      <c r="BB23" s="7">
        <f>SUM(E23,O23,Y23,AI23)</f>
        <v/>
      </c>
      <c r="BC23" s="7">
        <f>SUM(G23,Q23,AA23,AK23)</f>
        <v/>
      </c>
      <c r="BD23" s="7" t="n">
        <v>0</v>
      </c>
      <c r="BE23" s="7">
        <f>BB23+BC23+BD23</f>
        <v/>
      </c>
      <c r="BF23" s="7" t="n">
        <v>964.4216541353384</v>
      </c>
      <c r="BG23" s="7">
        <f>BE23/28*28</f>
        <v/>
      </c>
      <c r="BH23" s="7">
        <f>IFERROR(BB23/AU23,0)</f>
        <v/>
      </c>
    </row>
    <row r="24">
      <c r="A24" s="6" t="n">
        <v>14</v>
      </c>
      <c r="B24" s="6" t="inlineStr">
        <is>
          <t>2026-06-01</t>
        </is>
      </c>
      <c r="C24" s="6" t="inlineStr">
        <is>
          <t>ПТ</t>
        </is>
      </c>
      <c r="D24" s="6" t="inlineStr">
        <is>
          <t>Сафенрейдер Алексей Сергеевич</t>
        </is>
      </c>
      <c r="E24" s="7" t="n">
        <v>9092.49</v>
      </c>
      <c r="F24" s="7" t="n">
        <v>8</v>
      </c>
      <c r="G24" s="7" t="n">
        <v>0</v>
      </c>
      <c r="H24" s="7" t="n">
        <v>0</v>
      </c>
      <c r="I24" s="7" t="n">
        <v>4</v>
      </c>
      <c r="J24" s="7" t="n">
        <v>10</v>
      </c>
      <c r="K24" s="7">
        <f>ROUND(J24*BF24/100,0)*100</f>
        <v/>
      </c>
      <c r="L24" s="7" t="n">
        <v>0</v>
      </c>
      <c r="M24" s="7">
        <f>E24-K24</f>
        <v/>
      </c>
      <c r="N24" s="7" t="n">
        <v>0</v>
      </c>
      <c r="O24" s="7" t="n">
        <v>9635.83</v>
      </c>
      <c r="P24" s="7" t="n">
        <v>8</v>
      </c>
      <c r="Q24" s="7" t="n">
        <v>0</v>
      </c>
      <c r="R24" s="7" t="n">
        <v>0</v>
      </c>
      <c r="S24" s="7" t="n">
        <v>2</v>
      </c>
      <c r="T24" s="7" t="n">
        <v>10</v>
      </c>
      <c r="U24" s="7">
        <f>ROUND(T24*BF24/100,0)*100</f>
        <v/>
      </c>
      <c r="V24" s="7" t="n">
        <v>0</v>
      </c>
      <c r="W24" s="7">
        <f>O24-U24</f>
        <v/>
      </c>
      <c r="X24" s="7" t="n">
        <v>0</v>
      </c>
      <c r="Y24" s="7" t="n">
        <v>8201.67</v>
      </c>
      <c r="Z24" s="7" t="n">
        <v>7</v>
      </c>
      <c r="AA24" s="7" t="n">
        <v>0</v>
      </c>
      <c r="AB24" s="7" t="n">
        <v>0</v>
      </c>
      <c r="AC24" s="7" t="n">
        <v>2</v>
      </c>
      <c r="AD24" s="7" t="n">
        <v>10</v>
      </c>
      <c r="AE24" s="7">
        <f>ROUND(AD24*BF24/100,0)*100</f>
        <v/>
      </c>
      <c r="AF24" s="7" t="n">
        <v>0</v>
      </c>
      <c r="AG24" s="7">
        <f>Y24-AE24</f>
        <v/>
      </c>
      <c r="AH24" s="7" t="n">
        <v>0</v>
      </c>
      <c r="AI24" s="7" t="n">
        <v>6577.17</v>
      </c>
      <c r="AJ24" s="7" t="n">
        <v>6</v>
      </c>
      <c r="AK24" s="7" t="n">
        <v>0</v>
      </c>
      <c r="AL24" s="7" t="n">
        <v>0</v>
      </c>
      <c r="AM24" s="7" t="n">
        <v>3</v>
      </c>
      <c r="AN24" s="7" t="n">
        <v>10</v>
      </c>
      <c r="AO24" s="7">
        <f>ROUND(AN24*BF24/100,0)*100</f>
        <v/>
      </c>
      <c r="AP24" s="7" t="n">
        <v>0</v>
      </c>
      <c r="AQ24" s="7">
        <f>AI24-AO24</f>
        <v/>
      </c>
      <c r="AR24" s="7" t="n">
        <v>0</v>
      </c>
      <c r="AS24" s="6" t="n"/>
      <c r="AT24" s="7">
        <f>SUM(J24,T24,AD24,AN24)</f>
        <v/>
      </c>
      <c r="AU24" s="7">
        <f>SUM(F24,P24,Z24,AJ24)</f>
        <v/>
      </c>
      <c r="AV24" s="7">
        <f>SUM(N24,X24,AH24,AR24)</f>
        <v/>
      </c>
      <c r="AW24" s="7">
        <f>SUM(L24,V24,AF24,AP24)</f>
        <v/>
      </c>
      <c r="AX24" s="7">
        <f>SUM(I24,S24,AC24,AM24)</f>
        <v/>
      </c>
      <c r="AY24" s="7" t="n">
        <v>0</v>
      </c>
      <c r="AZ24" s="7">
        <f>SUM(H24,R24,AB24,AL24)</f>
        <v/>
      </c>
      <c r="BA24" s="7">
        <f>SUM(K24,U24,AE24,AO24)</f>
        <v/>
      </c>
      <c r="BB24" s="7">
        <f>SUM(E24,O24,Y24,AI24)</f>
        <v/>
      </c>
      <c r="BC24" s="7">
        <f>SUM(G24,Q24,AA24,AK24)</f>
        <v/>
      </c>
      <c r="BD24" s="7" t="n">
        <v>0</v>
      </c>
      <c r="BE24" s="7">
        <f>BB24+BC24+BD24</f>
        <v/>
      </c>
      <c r="BF24" s="7" t="n">
        <v>837.6789999999999</v>
      </c>
      <c r="BG24" s="7">
        <f>BE24/28*28</f>
        <v/>
      </c>
      <c r="BH24" s="7">
        <f>IFERROR(BB24/AU24,0)</f>
        <v/>
      </c>
    </row>
    <row r="25">
      <c r="A25" s="6" t="n">
        <v>15</v>
      </c>
      <c r="B25" s="6" t="inlineStr">
        <is>
          <t>2026-06-01</t>
        </is>
      </c>
      <c r="C25" s="6" t="inlineStr">
        <is>
          <t>МТ</t>
        </is>
      </c>
      <c r="D25" s="6" t="inlineStr">
        <is>
          <t>Чертыков Максим Васильевич</t>
        </is>
      </c>
      <c r="E25" s="7" t="n">
        <v>2452</v>
      </c>
      <c r="F25" s="7" t="n">
        <v>2</v>
      </c>
      <c r="G25" s="7" t="n">
        <v>0</v>
      </c>
      <c r="H25" s="7" t="n">
        <v>0</v>
      </c>
      <c r="I25" s="7" t="n">
        <v>0</v>
      </c>
      <c r="J25" s="7" t="n">
        <v>5</v>
      </c>
      <c r="K25" s="7">
        <f>ROUND(J25*BF25/100,0)*100</f>
        <v/>
      </c>
      <c r="L25" s="7" t="n">
        <v>0</v>
      </c>
      <c r="M25" s="7">
        <f>E25-K25</f>
        <v/>
      </c>
      <c r="N25" s="7" t="n">
        <v>0</v>
      </c>
      <c r="O25" s="7" t="n">
        <v>5822.5</v>
      </c>
      <c r="P25" s="7" t="n">
        <v>5</v>
      </c>
      <c r="Q25" s="7" t="n">
        <v>0</v>
      </c>
      <c r="R25" s="7" t="n">
        <v>0</v>
      </c>
      <c r="S25" s="7" t="n">
        <v>0</v>
      </c>
      <c r="T25" s="7" t="n">
        <v>5</v>
      </c>
      <c r="U25" s="7">
        <f>ROUND(T25*BF25/100,0)*100</f>
        <v/>
      </c>
      <c r="V25" s="7" t="n">
        <v>0</v>
      </c>
      <c r="W25" s="7">
        <f>O25-U25</f>
        <v/>
      </c>
      <c r="X25" s="7" t="n">
        <v>0</v>
      </c>
      <c r="Y25" s="7" t="n">
        <v>7110</v>
      </c>
      <c r="Z25" s="7" t="n">
        <v>7</v>
      </c>
      <c r="AA25" s="7" t="n">
        <v>0</v>
      </c>
      <c r="AB25" s="7" t="n">
        <v>0</v>
      </c>
      <c r="AC25" s="7" t="n">
        <v>0</v>
      </c>
      <c r="AD25" s="7" t="n">
        <v>5</v>
      </c>
      <c r="AE25" s="7">
        <f>ROUND(AD25*BF25/100,0)*100</f>
        <v/>
      </c>
      <c r="AF25" s="7" t="n">
        <v>0</v>
      </c>
      <c r="AG25" s="7">
        <f>Y25-AE25</f>
        <v/>
      </c>
      <c r="AH25" s="7" t="n">
        <v>0</v>
      </c>
      <c r="AI25" s="7" t="n">
        <v>8397.5</v>
      </c>
      <c r="AJ25" s="7" t="n">
        <v>7</v>
      </c>
      <c r="AK25" s="7" t="n">
        <v>0</v>
      </c>
      <c r="AL25" s="7" t="n">
        <v>0</v>
      </c>
      <c r="AM25" s="7" t="n">
        <v>0</v>
      </c>
      <c r="AN25" s="7" t="n">
        <v>5</v>
      </c>
      <c r="AO25" s="7">
        <f>ROUND(AN25*BF25/100,0)*100</f>
        <v/>
      </c>
      <c r="AP25" s="7" t="n">
        <v>0</v>
      </c>
      <c r="AQ25" s="7">
        <f>AI25-AO25</f>
        <v/>
      </c>
      <c r="AR25" s="7" t="n">
        <v>0</v>
      </c>
      <c r="AS25" s="6" t="n"/>
      <c r="AT25" s="7">
        <f>SUM(J25,T25,AD25,AN25)</f>
        <v/>
      </c>
      <c r="AU25" s="7">
        <f>SUM(F25,P25,Z25,AJ25)</f>
        <v/>
      </c>
      <c r="AV25" s="7">
        <f>SUM(N25,X25,AH25,AR25)</f>
        <v/>
      </c>
      <c r="AW25" s="7">
        <f>SUM(L25,V25,AF25,AP25)</f>
        <v/>
      </c>
      <c r="AX25" s="7">
        <f>SUM(I25,S25,AC25,AM25)</f>
        <v/>
      </c>
      <c r="AY25" s="7" t="n">
        <v>0</v>
      </c>
      <c r="AZ25" s="7">
        <f>SUM(H25,R25,AB25,AL25)</f>
        <v/>
      </c>
      <c r="BA25" s="7">
        <f>SUM(K25,U25,AE25,AO25)</f>
        <v/>
      </c>
      <c r="BB25" s="7">
        <f>SUM(E25,O25,Y25,AI25)</f>
        <v/>
      </c>
      <c r="BC25" s="7">
        <f>SUM(G25,Q25,AA25,AK25)</f>
        <v/>
      </c>
      <c r="BD25" s="7" t="n">
        <v>0</v>
      </c>
      <c r="BE25" s="7">
        <f>BB25+BC25+BD25</f>
        <v/>
      </c>
      <c r="BF25" s="7" t="n">
        <v>1132.47619047619</v>
      </c>
      <c r="BG25" s="7">
        <f>BE25/28*28</f>
        <v/>
      </c>
      <c r="BH25" s="7">
        <f>IFERROR(BB25/AU25,0)</f>
        <v/>
      </c>
    </row>
    <row r="26">
      <c r="A26" s="8" t="n"/>
      <c r="B26" s="8" t="n"/>
      <c r="C26" s="8" t="n"/>
      <c r="D26" s="8" t="inlineStr">
        <is>
          <t>Итого ТЗ</t>
        </is>
      </c>
      <c r="E26" s="9">
        <f>SUM(E17:E25)</f>
        <v/>
      </c>
      <c r="F26" s="9">
        <f>SUM(F17:F25)</f>
        <v/>
      </c>
      <c r="G26" s="9">
        <f>SUM(G17:G25)</f>
        <v/>
      </c>
      <c r="H26" s="9">
        <f>SUM(H17:H25)</f>
        <v/>
      </c>
      <c r="I26" s="9">
        <f>SUM(I17:I25)</f>
        <v/>
      </c>
      <c r="J26" s="9">
        <f>SUM(J17:J25)</f>
        <v/>
      </c>
      <c r="K26" s="9">
        <f>SUM(K17:K25)</f>
        <v/>
      </c>
      <c r="L26" s="9">
        <f>SUM(L17:L25)</f>
        <v/>
      </c>
      <c r="M26" s="9">
        <f>SUM(M17:M25)</f>
        <v/>
      </c>
      <c r="N26" s="9">
        <f>SUM(N17:N25)</f>
        <v/>
      </c>
      <c r="O26" s="9">
        <f>SUM(O17:O25)</f>
        <v/>
      </c>
      <c r="P26" s="9">
        <f>SUM(P17:P25)</f>
        <v/>
      </c>
      <c r="Q26" s="9">
        <f>SUM(Q17:Q25)</f>
        <v/>
      </c>
      <c r="R26" s="9">
        <f>SUM(R17:R25)</f>
        <v/>
      </c>
      <c r="S26" s="9">
        <f>SUM(S17:S25)</f>
        <v/>
      </c>
      <c r="T26" s="9">
        <f>SUM(T17:T25)</f>
        <v/>
      </c>
      <c r="U26" s="9">
        <f>SUM(U17:U25)</f>
        <v/>
      </c>
      <c r="V26" s="9">
        <f>SUM(V17:V25)</f>
        <v/>
      </c>
      <c r="W26" s="9">
        <f>SUM(W17:W25)</f>
        <v/>
      </c>
      <c r="X26" s="9">
        <f>SUM(X17:X25)</f>
        <v/>
      </c>
      <c r="Y26" s="9">
        <f>SUM(Y17:Y25)</f>
        <v/>
      </c>
      <c r="Z26" s="9">
        <f>SUM(Z17:Z25)</f>
        <v/>
      </c>
      <c r="AA26" s="9">
        <f>SUM(AA17:AA25)</f>
        <v/>
      </c>
      <c r="AB26" s="9">
        <f>SUM(AB17:AB25)</f>
        <v/>
      </c>
      <c r="AC26" s="9">
        <f>SUM(AC17:AC25)</f>
        <v/>
      </c>
      <c r="AD26" s="9">
        <f>SUM(AD17:AD25)</f>
        <v/>
      </c>
      <c r="AE26" s="9">
        <f>SUM(AE17:AE25)</f>
        <v/>
      </c>
      <c r="AF26" s="9">
        <f>SUM(AF17:AF25)</f>
        <v/>
      </c>
      <c r="AG26" s="9">
        <f>SUM(AG17:AG25)</f>
        <v/>
      </c>
      <c r="AH26" s="9">
        <f>SUM(AH17:AH25)</f>
        <v/>
      </c>
      <c r="AI26" s="9">
        <f>SUM(AI17:AI25)</f>
        <v/>
      </c>
      <c r="AJ26" s="9">
        <f>SUM(AJ17:AJ25)</f>
        <v/>
      </c>
      <c r="AK26" s="9">
        <f>SUM(AK17:AK25)</f>
        <v/>
      </c>
      <c r="AL26" s="9">
        <f>SUM(AL17:AL25)</f>
        <v/>
      </c>
      <c r="AM26" s="9">
        <f>SUM(AM17:AM25)</f>
        <v/>
      </c>
      <c r="AN26" s="9">
        <f>SUM(AN17:AN25)</f>
        <v/>
      </c>
      <c r="AO26" s="9">
        <f>SUM(AO17:AO25)</f>
        <v/>
      </c>
      <c r="AP26" s="9">
        <f>SUM(AP17:AP25)</f>
        <v/>
      </c>
      <c r="AQ26" s="9">
        <f>SUM(AQ17:AQ25)</f>
        <v/>
      </c>
      <c r="AR26" s="9">
        <f>SUM(AR17:AR25)</f>
        <v/>
      </c>
      <c r="AS26" s="9">
        <f>SUM(AS17:AS25)</f>
        <v/>
      </c>
      <c r="AT26" s="9">
        <f>SUM(AT17:AT25)</f>
        <v/>
      </c>
      <c r="AU26" s="9">
        <f>SUM(AU17:AU25)</f>
        <v/>
      </c>
      <c r="AV26" s="9">
        <f>SUM(AV17:AV25)</f>
        <v/>
      </c>
      <c r="AW26" s="9">
        <f>SUM(AW17:AW25)</f>
        <v/>
      </c>
      <c r="AX26" s="9">
        <f>SUM(AX17:AX25)</f>
        <v/>
      </c>
      <c r="AY26" s="9">
        <f>SUM(AY17:AY25)</f>
        <v/>
      </c>
      <c r="AZ26" s="9">
        <f>SUM(AZ17:AZ25)</f>
        <v/>
      </c>
      <c r="BA26" s="9">
        <f>SUM(BA17:BA25)</f>
        <v/>
      </c>
      <c r="BB26" s="9">
        <f>SUM(BB17:BB25)</f>
        <v/>
      </c>
      <c r="BC26" s="9">
        <f>SUM(BC17:BC25)</f>
        <v/>
      </c>
      <c r="BD26" s="9">
        <f>SUM(BD17:BD25)</f>
        <v/>
      </c>
      <c r="BE26" s="9">
        <f>SUM(BE17:BE25)</f>
        <v/>
      </c>
      <c r="BF26" s="9">
        <f>IFERROR(BA26/AT26,0)</f>
        <v/>
      </c>
      <c r="BG26" s="9">
        <f>BE26/28*28</f>
        <v/>
      </c>
      <c r="BH26" s="9">
        <f>IFERROR(BB26/AU26,0)</f>
        <v/>
      </c>
    </row>
    <row r="28">
      <c r="A28" s="5" t="n"/>
      <c r="B28" s="5" t="n"/>
      <c r="C28" s="5" t="n"/>
      <c r="D28" s="5" t="inlineStr">
        <is>
          <t>ГРУППОВЫЕ ПРОГРАММЫ</t>
        </is>
      </c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  <c r="BF28" s="5" t="n"/>
      <c r="BG28" s="5" t="n"/>
      <c r="BH28" s="5" t="n"/>
    </row>
    <row r="29">
      <c r="A29" s="4" t="inlineStr">
        <is>
          <t>№</t>
        </is>
      </c>
      <c r="B29" s="4" t="inlineStr">
        <is>
          <t>Дата начала</t>
        </is>
      </c>
      <c r="C29" s="4" t="inlineStr">
        <is>
          <t>Статус</t>
        </is>
      </c>
      <c r="D29" s="4" t="inlineStr">
        <is>
          <t>ФИО</t>
        </is>
      </c>
      <c r="E29" s="4" t="inlineStr">
        <is>
          <t>Факт $ из 1С</t>
        </is>
      </c>
      <c r="F29" s="4" t="inlineStr">
        <is>
          <t>Факт ПТ</t>
        </is>
      </c>
      <c r="G29" s="4" t="inlineStr">
        <is>
          <t>Факт $ МГ/секции</t>
        </is>
      </c>
      <c r="H29" s="4" t="inlineStr">
        <is>
          <t>Факт МГ/секции</t>
        </is>
      </c>
      <c r="I29" s="4" t="inlineStr">
        <is>
          <t>Факт ВПТ</t>
        </is>
      </c>
      <c r="J29" s="4" t="inlineStr">
        <is>
          <t>Тех. задание ПТ</t>
        </is>
      </c>
      <c r="K29" s="4" t="inlineStr">
        <is>
          <t>Тех задание $</t>
        </is>
      </c>
      <c r="L29" s="4" t="inlineStr">
        <is>
          <t>Тех. задание ВПТ</t>
        </is>
      </c>
      <c r="M29" s="4" t="inlineStr">
        <is>
          <t>Разница ПТ $</t>
        </is>
      </c>
      <c r="N29" s="4" t="inlineStr">
        <is>
          <t>Факт СПЛИТ</t>
        </is>
      </c>
      <c r="O29" s="4" t="inlineStr">
        <is>
          <t>Факт $ из 1С</t>
        </is>
      </c>
      <c r="P29" s="4" t="inlineStr">
        <is>
          <t>Факт ПТ</t>
        </is>
      </c>
      <c r="Q29" s="4" t="inlineStr">
        <is>
          <t>Факт $ МГ/секции</t>
        </is>
      </c>
      <c r="R29" s="4" t="inlineStr">
        <is>
          <t>Факт МГ/секции</t>
        </is>
      </c>
      <c r="S29" s="4" t="inlineStr">
        <is>
          <t>Факт ВПТ</t>
        </is>
      </c>
      <c r="T29" s="4" t="inlineStr">
        <is>
          <t>Тех. задание ПТ</t>
        </is>
      </c>
      <c r="U29" s="4" t="inlineStr">
        <is>
          <t>Тех задание $</t>
        </is>
      </c>
      <c r="V29" s="4" t="inlineStr">
        <is>
          <t>Тех. задание ВПТ</t>
        </is>
      </c>
      <c r="W29" s="4" t="inlineStr">
        <is>
          <t>Разница ПТ $</t>
        </is>
      </c>
      <c r="X29" s="4" t="inlineStr">
        <is>
          <t>Факт СПЛИТ</t>
        </is>
      </c>
      <c r="Y29" s="4" t="inlineStr">
        <is>
          <t>Факт $ из 1С</t>
        </is>
      </c>
      <c r="Z29" s="4" t="inlineStr">
        <is>
          <t>Факт ПТ</t>
        </is>
      </c>
      <c r="AA29" s="4" t="inlineStr">
        <is>
          <t>Факт $ МГ/секции</t>
        </is>
      </c>
      <c r="AB29" s="4" t="inlineStr">
        <is>
          <t>Факт МГ/секции</t>
        </is>
      </c>
      <c r="AC29" s="4" t="inlineStr">
        <is>
          <t>Факт ВПТ</t>
        </is>
      </c>
      <c r="AD29" s="4" t="inlineStr">
        <is>
          <t>Тех. задание ПТ</t>
        </is>
      </c>
      <c r="AE29" s="4" t="inlineStr">
        <is>
          <t>Тех задание $</t>
        </is>
      </c>
      <c r="AF29" s="4" t="inlineStr">
        <is>
          <t>Тех. задание ВПТ</t>
        </is>
      </c>
      <c r="AG29" s="4" t="inlineStr">
        <is>
          <t>Разница ПТ $</t>
        </is>
      </c>
      <c r="AH29" s="4" t="inlineStr">
        <is>
          <t>Факт СПЛИТ</t>
        </is>
      </c>
      <c r="AI29" s="4" t="inlineStr">
        <is>
          <t>Факт $ из 1С</t>
        </is>
      </c>
      <c r="AJ29" s="4" t="inlineStr">
        <is>
          <t>Факт ПТ</t>
        </is>
      </c>
      <c r="AK29" s="4" t="inlineStr">
        <is>
          <t>Факт $ МГ/секции</t>
        </is>
      </c>
      <c r="AL29" s="4" t="inlineStr">
        <is>
          <t>Факт МГ/секции</t>
        </is>
      </c>
      <c r="AM29" s="4" t="inlineStr">
        <is>
          <t>Факт ВПТ</t>
        </is>
      </c>
      <c r="AN29" s="4" t="inlineStr">
        <is>
          <t>Тех. задание ПТ</t>
        </is>
      </c>
      <c r="AO29" s="4" t="inlineStr">
        <is>
          <t>Тех задание $</t>
        </is>
      </c>
      <c r="AP29" s="4" t="inlineStr">
        <is>
          <t>Тех. задание ВПТ</t>
        </is>
      </c>
      <c r="AQ29" s="4" t="inlineStr">
        <is>
          <t>Разница ПТ $</t>
        </is>
      </c>
      <c r="AR29" s="4" t="inlineStr">
        <is>
          <t>Факт СПЛИТ</t>
        </is>
      </c>
      <c r="AS29" s="4" t="inlineStr"/>
      <c r="AT29" s="4" t="inlineStr">
        <is>
          <t>Тех. задание ПТ</t>
        </is>
      </c>
      <c r="AU29" s="4" t="inlineStr">
        <is>
          <t>Факт ПТ</t>
        </is>
      </c>
      <c r="AV29" s="4" t="inlineStr">
        <is>
          <t>Факт СПЛИТ</t>
        </is>
      </c>
      <c r="AW29" s="4" t="inlineStr">
        <is>
          <t>Тех. задание ВПТ</t>
        </is>
      </c>
      <c r="AX29" s="4" t="inlineStr">
        <is>
          <t>Факт ВПТ</t>
        </is>
      </c>
      <c r="AY29" s="4" t="inlineStr">
        <is>
          <t>Тех. задание</t>
        </is>
      </c>
      <c r="AZ29" s="4" t="inlineStr">
        <is>
          <t>Факт</t>
        </is>
      </c>
      <c r="BA29" s="4" t="inlineStr">
        <is>
          <t>Тех задание $</t>
        </is>
      </c>
      <c r="BB29" s="4" t="inlineStr">
        <is>
          <t>Факт ПТ 1С $</t>
        </is>
      </c>
      <c r="BC29" s="4" t="inlineStr">
        <is>
          <t>Факт МГ/секции 1С $</t>
        </is>
      </c>
      <c r="BD29" s="4" t="inlineStr">
        <is>
          <t>Прочие услуги $</t>
        </is>
      </c>
      <c r="BE29" s="4" t="inlineStr">
        <is>
          <t>Факт общий $</t>
        </is>
      </c>
      <c r="BF29" s="4" t="inlineStr">
        <is>
          <t>Средняя стоимость ПТ прошлого месяца $</t>
        </is>
      </c>
      <c r="BG29" s="4" t="inlineStr">
        <is>
          <t>Ранрейт $</t>
        </is>
      </c>
      <c r="BH29" s="4" t="inlineStr">
        <is>
          <t>Средняя стоимость ПТ на новый месяц</t>
        </is>
      </c>
    </row>
    <row r="30">
      <c r="A30" s="6" t="n">
        <v>16</v>
      </c>
      <c r="B30" s="6" t="inlineStr">
        <is>
          <t>2026-06-01</t>
        </is>
      </c>
      <c r="C30" s="6" t="inlineStr">
        <is>
          <t>ТВК</t>
        </is>
      </c>
      <c r="D30" s="6" t="inlineStr">
        <is>
          <t>Вдовина Вера Юрьевна</t>
        </is>
      </c>
      <c r="E30" s="7" t="n">
        <v>30152</v>
      </c>
      <c r="F30" s="7" t="n">
        <v>20</v>
      </c>
      <c r="G30" s="7" t="n">
        <v>0</v>
      </c>
      <c r="H30" s="7" t="n">
        <v>0</v>
      </c>
      <c r="I30" s="7" t="n">
        <v>0</v>
      </c>
      <c r="J30" s="7" t="n">
        <v>42</v>
      </c>
      <c r="K30" s="7">
        <f>ROUND(J30*BF30/100,0)*100</f>
        <v/>
      </c>
      <c r="L30" s="7" t="n">
        <v>0</v>
      </c>
      <c r="M30" s="7">
        <f>E30-K30</f>
        <v/>
      </c>
      <c r="N30" s="7" t="n">
        <v>7</v>
      </c>
      <c r="O30" s="7" t="n">
        <v>30438</v>
      </c>
      <c r="P30" s="7" t="n">
        <v>19</v>
      </c>
      <c r="Q30" s="7" t="n">
        <v>0</v>
      </c>
      <c r="R30" s="7" t="n">
        <v>0</v>
      </c>
      <c r="S30" s="7" t="n">
        <v>0</v>
      </c>
      <c r="T30" s="7" t="n">
        <v>42</v>
      </c>
      <c r="U30" s="7">
        <f>ROUND(T30*BF30/100,0)*100</f>
        <v/>
      </c>
      <c r="V30" s="7" t="n">
        <v>0</v>
      </c>
      <c r="W30" s="7">
        <f>O30-U30</f>
        <v/>
      </c>
      <c r="X30" s="7" t="n">
        <v>6</v>
      </c>
      <c r="Y30" s="7" t="n">
        <v>36079</v>
      </c>
      <c r="Z30" s="7" t="n">
        <v>23</v>
      </c>
      <c r="AA30" s="7" t="n">
        <v>0</v>
      </c>
      <c r="AB30" s="7" t="n">
        <v>0</v>
      </c>
      <c r="AC30" s="7" t="n">
        <v>1</v>
      </c>
      <c r="AD30" s="7" t="n">
        <v>42</v>
      </c>
      <c r="AE30" s="7">
        <f>ROUND(AD30*BF30/100,0)*100</f>
        <v/>
      </c>
      <c r="AF30" s="7" t="n">
        <v>0</v>
      </c>
      <c r="AG30" s="7">
        <f>Y30-AE30</f>
        <v/>
      </c>
      <c r="AH30" s="7" t="n">
        <v>7</v>
      </c>
      <c r="AI30" s="7" t="n">
        <v>41188</v>
      </c>
      <c r="AJ30" s="7" t="n">
        <v>27</v>
      </c>
      <c r="AK30" s="7" t="n">
        <v>0</v>
      </c>
      <c r="AL30" s="7" t="n">
        <v>0</v>
      </c>
      <c r="AM30" s="7" t="n">
        <v>0</v>
      </c>
      <c r="AN30" s="7" t="n">
        <v>42</v>
      </c>
      <c r="AO30" s="7">
        <f>ROUND(AN30*BF30/100,0)*100</f>
        <v/>
      </c>
      <c r="AP30" s="7" t="n">
        <v>0</v>
      </c>
      <c r="AQ30" s="7">
        <f>AI30-AO30</f>
        <v/>
      </c>
      <c r="AR30" s="7" t="n">
        <v>2</v>
      </c>
      <c r="AS30" s="6" t="n"/>
      <c r="AT30" s="7">
        <f>SUM(J30,T30,AD30,AN30)</f>
        <v/>
      </c>
      <c r="AU30" s="7">
        <f>SUM(F30,P30,Z30,AJ30)</f>
        <v/>
      </c>
      <c r="AV30" s="7">
        <f>SUM(N30,X30,AH30,AR30)</f>
        <v/>
      </c>
      <c r="AW30" s="7">
        <f>SUM(L30,V30,AF30,AP30)</f>
        <v/>
      </c>
      <c r="AX30" s="7">
        <f>SUM(I30,S30,AC30,AM30)</f>
        <v/>
      </c>
      <c r="AY30" s="7" t="n">
        <v>0</v>
      </c>
      <c r="AZ30" s="7">
        <f>SUM(H30,R30,AB30,AL30)</f>
        <v/>
      </c>
      <c r="BA30" s="7">
        <f>SUM(K30,U30,AE30,AO30)</f>
        <v/>
      </c>
      <c r="BB30" s="7">
        <f>SUM(E30,O30,Y30,AI30)</f>
        <v/>
      </c>
      <c r="BC30" s="7">
        <f>SUM(G30,Q30,AA30,AK30)</f>
        <v/>
      </c>
      <c r="BD30" s="7" t="n">
        <v>0</v>
      </c>
      <c r="BE30" s="7">
        <f>BB30+BC30+BD30</f>
        <v/>
      </c>
      <c r="BF30" s="7" t="n">
        <v>1730.690909090909</v>
      </c>
      <c r="BG30" s="7">
        <f>BE30/28*28</f>
        <v/>
      </c>
      <c r="BH30" s="7">
        <f>IFERROR(BB30/AU30,0)</f>
        <v/>
      </c>
    </row>
    <row r="31">
      <c r="A31" s="6" t="n">
        <v>17</v>
      </c>
      <c r="B31" s="6" t="inlineStr">
        <is>
          <t>2026-06-01</t>
        </is>
      </c>
      <c r="C31" s="6" t="inlineStr">
        <is>
          <t>Эксперт</t>
        </is>
      </c>
      <c r="D31" s="6" t="inlineStr">
        <is>
          <t>Носонова Елена Валерьевна</t>
        </is>
      </c>
      <c r="E31" s="7" t="n">
        <v>0</v>
      </c>
      <c r="F31" s="7" t="n">
        <v>0</v>
      </c>
      <c r="G31" s="7" t="n">
        <v>0</v>
      </c>
      <c r="H31" s="7" t="n">
        <v>0</v>
      </c>
      <c r="I31" s="7" t="n">
        <v>0</v>
      </c>
      <c r="J31" s="7" t="n">
        <v>22</v>
      </c>
      <c r="K31" s="7">
        <f>ROUND(J31*BF31/100,0)*100</f>
        <v/>
      </c>
      <c r="L31" s="7" t="n">
        <v>0</v>
      </c>
      <c r="M31" s="7">
        <f>E31-K31</f>
        <v/>
      </c>
      <c r="N31" s="7" t="n">
        <v>0</v>
      </c>
      <c r="O31" s="7" t="n">
        <v>29774.78</v>
      </c>
      <c r="P31" s="7" t="n">
        <v>18</v>
      </c>
      <c r="Q31" s="7" t="n">
        <v>504</v>
      </c>
      <c r="R31" s="7" t="n">
        <v>1</v>
      </c>
      <c r="S31" s="7" t="n">
        <v>0</v>
      </c>
      <c r="T31" s="7" t="n">
        <v>22</v>
      </c>
      <c r="U31" s="7">
        <f>ROUND(T31*BF31/100,0)*100</f>
        <v/>
      </c>
      <c r="V31" s="7" t="n">
        <v>0</v>
      </c>
      <c r="W31" s="7">
        <f>O31-U31</f>
        <v/>
      </c>
      <c r="X31" s="7" t="n">
        <v>2</v>
      </c>
      <c r="Y31" s="7" t="n">
        <v>20131.33</v>
      </c>
      <c r="Z31" s="7" t="n">
        <v>12</v>
      </c>
      <c r="AA31" s="7" t="n">
        <v>0</v>
      </c>
      <c r="AB31" s="7" t="n">
        <v>0</v>
      </c>
      <c r="AC31" s="7" t="n">
        <v>0</v>
      </c>
      <c r="AD31" s="7" t="n">
        <v>22</v>
      </c>
      <c r="AE31" s="7">
        <f>ROUND(AD31*BF31/100,0)*100</f>
        <v/>
      </c>
      <c r="AF31" s="7" t="n">
        <v>0</v>
      </c>
      <c r="AG31" s="7">
        <f>Y31-AE31</f>
        <v/>
      </c>
      <c r="AH31" s="7" t="n">
        <v>3</v>
      </c>
      <c r="AI31" s="7" t="n">
        <v>28181.25</v>
      </c>
      <c r="AJ31" s="7" t="n">
        <v>16</v>
      </c>
      <c r="AK31" s="7" t="n">
        <v>504</v>
      </c>
      <c r="AL31" s="7" t="n">
        <v>1</v>
      </c>
      <c r="AM31" s="7" t="n">
        <v>0</v>
      </c>
      <c r="AN31" s="7" t="n">
        <v>22</v>
      </c>
      <c r="AO31" s="7">
        <f>ROUND(AN31*BF31/100,0)*100</f>
        <v/>
      </c>
      <c r="AP31" s="7" t="n">
        <v>0</v>
      </c>
      <c r="AQ31" s="7">
        <f>AI31-AO31</f>
        <v/>
      </c>
      <c r="AR31" s="7" t="n">
        <v>4</v>
      </c>
      <c r="AS31" s="6" t="n"/>
      <c r="AT31" s="7">
        <f>SUM(J31,T31,AD31,AN31)</f>
        <v/>
      </c>
      <c r="AU31" s="7">
        <f>SUM(F31,P31,Z31,AJ31)</f>
        <v/>
      </c>
      <c r="AV31" s="7">
        <f>SUM(N31,X31,AH31,AR31)</f>
        <v/>
      </c>
      <c r="AW31" s="7">
        <f>SUM(L31,V31,AF31,AP31)</f>
        <v/>
      </c>
      <c r="AX31" s="7">
        <f>SUM(I31,S31,AC31,AM31)</f>
        <v/>
      </c>
      <c r="AY31" s="7" t="n">
        <v>0</v>
      </c>
      <c r="AZ31" s="7">
        <f>SUM(H31,R31,AB31,AL31)</f>
        <v/>
      </c>
      <c r="BA31" s="7">
        <f>SUM(K31,U31,AE31,AO31)</f>
        <v/>
      </c>
      <c r="BB31" s="7">
        <f>SUM(E31,O31,Y31,AI31)</f>
        <v/>
      </c>
      <c r="BC31" s="7">
        <f>SUM(G31,Q31,AA31,AK31)</f>
        <v/>
      </c>
      <c r="BD31" s="7" t="n">
        <v>0</v>
      </c>
      <c r="BE31" s="7">
        <f>BB31+BC31+BD31</f>
        <v/>
      </c>
      <c r="BF31" s="7" t="n">
        <v>1850.26947368421</v>
      </c>
      <c r="BG31" s="7">
        <f>BE31/28*28</f>
        <v/>
      </c>
      <c r="BH31" s="7">
        <f>IFERROR(BB31/AU31,0)</f>
        <v/>
      </c>
    </row>
    <row r="32">
      <c r="A32" s="6" t="n">
        <v>18</v>
      </c>
      <c r="B32" s="6" t="inlineStr">
        <is>
          <t>2026-06-01</t>
        </is>
      </c>
      <c r="C32" s="6" t="inlineStr">
        <is>
          <t>МТ</t>
        </is>
      </c>
      <c r="D32" s="6" t="inlineStr">
        <is>
          <t>Поминова Анна Анатольевна</t>
        </is>
      </c>
      <c r="E32" s="7" t="n">
        <v>14331.25</v>
      </c>
      <c r="F32" s="7" t="n">
        <v>11</v>
      </c>
      <c r="G32" s="7" t="n">
        <v>0</v>
      </c>
      <c r="H32" s="7" t="n">
        <v>0</v>
      </c>
      <c r="I32" s="7" t="n">
        <v>1</v>
      </c>
      <c r="J32" s="7" t="n">
        <v>16</v>
      </c>
      <c r="K32" s="7">
        <f>ROUND(J32*BF32/100,0)*100</f>
        <v/>
      </c>
      <c r="L32" s="7" t="n">
        <v>0</v>
      </c>
      <c r="M32" s="7">
        <f>E32-K32</f>
        <v/>
      </c>
      <c r="N32" s="7" t="n">
        <v>1</v>
      </c>
      <c r="O32" s="7" t="n">
        <v>9062.25</v>
      </c>
      <c r="P32" s="7" t="n">
        <v>8</v>
      </c>
      <c r="Q32" s="7" t="n">
        <v>1320</v>
      </c>
      <c r="R32" s="7" t="n">
        <v>2</v>
      </c>
      <c r="S32" s="7" t="n">
        <v>0</v>
      </c>
      <c r="T32" s="7" t="n">
        <v>16</v>
      </c>
      <c r="U32" s="7">
        <f>ROUND(T32*BF32/100,0)*100</f>
        <v/>
      </c>
      <c r="V32" s="7" t="n">
        <v>0</v>
      </c>
      <c r="W32" s="7">
        <f>O32-U32</f>
        <v/>
      </c>
      <c r="X32" s="7" t="n">
        <v>0</v>
      </c>
      <c r="Y32" s="7" t="n">
        <v>5263.25</v>
      </c>
      <c r="Z32" s="7" t="n">
        <v>4</v>
      </c>
      <c r="AA32" s="7" t="n">
        <v>0</v>
      </c>
      <c r="AB32" s="7" t="n">
        <v>0</v>
      </c>
      <c r="AC32" s="7" t="n">
        <v>0</v>
      </c>
      <c r="AD32" s="7" t="n">
        <v>16</v>
      </c>
      <c r="AE32" s="7">
        <f>ROUND(AD32*BF32/100,0)*100</f>
        <v/>
      </c>
      <c r="AF32" s="7" t="n">
        <v>0</v>
      </c>
      <c r="AG32" s="7">
        <f>Y32-AE32</f>
        <v/>
      </c>
      <c r="AH32" s="7" t="n">
        <v>3</v>
      </c>
      <c r="AI32" s="7" t="n">
        <v>12094</v>
      </c>
      <c r="AJ32" s="7" t="n">
        <v>9</v>
      </c>
      <c r="AK32" s="7" t="n">
        <v>880</v>
      </c>
      <c r="AL32" s="7" t="n">
        <v>1</v>
      </c>
      <c r="AM32" s="7" t="n">
        <v>0</v>
      </c>
      <c r="AN32" s="7" t="n">
        <v>16</v>
      </c>
      <c r="AO32" s="7">
        <f>ROUND(AN32*BF32/100,0)*100</f>
        <v/>
      </c>
      <c r="AP32" s="7" t="n">
        <v>0</v>
      </c>
      <c r="AQ32" s="7">
        <f>AI32-AO32</f>
        <v/>
      </c>
      <c r="AR32" s="7" t="n">
        <v>2</v>
      </c>
      <c r="AS32" s="6" t="n"/>
      <c r="AT32" s="7">
        <f>SUM(J32,T32,AD32,AN32)</f>
        <v/>
      </c>
      <c r="AU32" s="7">
        <f>SUM(F32,P32,Z32,AJ32)</f>
        <v/>
      </c>
      <c r="AV32" s="7">
        <f>SUM(N32,X32,AH32,AR32)</f>
        <v/>
      </c>
      <c r="AW32" s="7">
        <f>SUM(L32,V32,AF32,AP32)</f>
        <v/>
      </c>
      <c r="AX32" s="7">
        <f>SUM(I32,S32,AC32,AM32)</f>
        <v/>
      </c>
      <c r="AY32" s="7" t="n">
        <v>0</v>
      </c>
      <c r="AZ32" s="7">
        <f>SUM(H32,R32,AB32,AL32)</f>
        <v/>
      </c>
      <c r="BA32" s="7">
        <f>SUM(K32,U32,AE32,AO32)</f>
        <v/>
      </c>
      <c r="BB32" s="7">
        <f>SUM(E32,O32,Y32,AI32)</f>
        <v/>
      </c>
      <c r="BC32" s="7">
        <f>SUM(G32,Q32,AA32,AK32)</f>
        <v/>
      </c>
      <c r="BD32" s="7" t="n">
        <v>0</v>
      </c>
      <c r="BE32" s="7">
        <f>BB32+BC32+BD32</f>
        <v/>
      </c>
      <c r="BF32" s="7" t="n">
        <v>1316.922619047619</v>
      </c>
      <c r="BG32" s="7">
        <f>BE32/28*28</f>
        <v/>
      </c>
      <c r="BH32" s="7">
        <f>IFERROR(BB32/AU32,0)</f>
        <v/>
      </c>
    </row>
    <row r="33">
      <c r="A33" s="6" t="n">
        <v>19</v>
      </c>
      <c r="B33" s="6" t="inlineStr">
        <is>
          <t>2026-06-01</t>
        </is>
      </c>
      <c r="C33" s="6" t="inlineStr">
        <is>
          <t>ТВК</t>
        </is>
      </c>
      <c r="D33" s="6" t="inlineStr">
        <is>
          <t>Севрюк Наталья Фангаровна</t>
        </is>
      </c>
      <c r="E33" s="7" t="n">
        <v>20112.83</v>
      </c>
      <c r="F33" s="7" t="n">
        <v>13</v>
      </c>
      <c r="G33" s="7" t="n">
        <v>7857.5</v>
      </c>
      <c r="H33" s="7" t="n">
        <v>10</v>
      </c>
      <c r="I33" s="7" t="n">
        <v>0</v>
      </c>
      <c r="J33" s="7" t="n">
        <v>32</v>
      </c>
      <c r="K33" s="7">
        <f>ROUND(J33*BF33/100,0)*100</f>
        <v/>
      </c>
      <c r="L33" s="7" t="n">
        <v>0</v>
      </c>
      <c r="M33" s="7">
        <f>E33-K33</f>
        <v/>
      </c>
      <c r="N33" s="7" t="n">
        <v>4</v>
      </c>
      <c r="O33" s="7" t="n">
        <v>21705.41</v>
      </c>
      <c r="P33" s="7" t="n">
        <v>14</v>
      </c>
      <c r="Q33" s="7" t="n">
        <v>9877.5</v>
      </c>
      <c r="R33" s="7" t="n">
        <v>12</v>
      </c>
      <c r="S33" s="7" t="n">
        <v>0</v>
      </c>
      <c r="T33" s="7" t="n">
        <v>32</v>
      </c>
      <c r="U33" s="7">
        <f>ROUND(T33*BF33/100,0)*100</f>
        <v/>
      </c>
      <c r="V33" s="7" t="n">
        <v>0</v>
      </c>
      <c r="W33" s="7">
        <f>O33-U33</f>
        <v/>
      </c>
      <c r="X33" s="7" t="n">
        <v>1</v>
      </c>
      <c r="Y33" s="7" t="n">
        <v>21528.42</v>
      </c>
      <c r="Z33" s="7" t="n">
        <v>14</v>
      </c>
      <c r="AA33" s="7" t="n">
        <v>5927.5</v>
      </c>
      <c r="AB33" s="7" t="n">
        <v>7</v>
      </c>
      <c r="AC33" s="7" t="n">
        <v>0</v>
      </c>
      <c r="AD33" s="7" t="n">
        <v>32</v>
      </c>
      <c r="AE33" s="7">
        <f>ROUND(AD33*BF33/100,0)*100</f>
        <v/>
      </c>
      <c r="AF33" s="7" t="n">
        <v>0</v>
      </c>
      <c r="AG33" s="7">
        <f>Y33-AE33</f>
        <v/>
      </c>
      <c r="AH33" s="7" t="n">
        <v>0</v>
      </c>
      <c r="AI33" s="7" t="n">
        <v>13759.16</v>
      </c>
      <c r="AJ33" s="7" t="n">
        <v>11</v>
      </c>
      <c r="AK33" s="7" t="n">
        <v>0</v>
      </c>
      <c r="AL33" s="7" t="n">
        <v>0</v>
      </c>
      <c r="AM33" s="7" t="n">
        <v>0</v>
      </c>
      <c r="AN33" s="7" t="n">
        <v>32</v>
      </c>
      <c r="AO33" s="7">
        <f>ROUND(AN33*BF33/100,0)*100</f>
        <v/>
      </c>
      <c r="AP33" s="7" t="n">
        <v>0</v>
      </c>
      <c r="AQ33" s="7">
        <f>AI33-AO33</f>
        <v/>
      </c>
      <c r="AR33" s="7" t="n">
        <v>0</v>
      </c>
      <c r="AS33" s="6" t="n"/>
      <c r="AT33" s="7">
        <f>SUM(J33,T33,AD33,AN33)</f>
        <v/>
      </c>
      <c r="AU33" s="7">
        <f>SUM(F33,P33,Z33,AJ33)</f>
        <v/>
      </c>
      <c r="AV33" s="7">
        <f>SUM(N33,X33,AH33,AR33)</f>
        <v/>
      </c>
      <c r="AW33" s="7">
        <f>SUM(L33,V33,AF33,AP33)</f>
        <v/>
      </c>
      <c r="AX33" s="7">
        <f>SUM(I33,S33,AC33,AM33)</f>
        <v/>
      </c>
      <c r="AY33" s="7" t="n">
        <v>0</v>
      </c>
      <c r="AZ33" s="7">
        <f>SUM(H33,R33,AB33,AL33)</f>
        <v/>
      </c>
      <c r="BA33" s="7">
        <f>SUM(K33,U33,AE33,AO33)</f>
        <v/>
      </c>
      <c r="BB33" s="7">
        <f>SUM(E33,O33,Y33,AI33)</f>
        <v/>
      </c>
      <c r="BC33" s="7">
        <f>SUM(G33,Q33,AA33,AK33)</f>
        <v/>
      </c>
      <c r="BD33" s="7" t="n">
        <v>0</v>
      </c>
      <c r="BE33" s="7">
        <f>BB33+BC33+BD33</f>
        <v/>
      </c>
      <c r="BF33" s="7" t="n">
        <v>1314.166511627907</v>
      </c>
      <c r="BG33" s="7">
        <f>BE33/28*28</f>
        <v/>
      </c>
      <c r="BH33" s="7">
        <f>IFERROR(BB33/AU33,0)</f>
        <v/>
      </c>
    </row>
    <row r="34">
      <c r="A34" s="8" t="n"/>
      <c r="B34" s="8" t="n"/>
      <c r="C34" s="8" t="n"/>
      <c r="D34" s="8" t="inlineStr">
        <is>
          <t>Итого ГП</t>
        </is>
      </c>
      <c r="E34" s="9">
        <f>SUM(E30:E33)</f>
        <v/>
      </c>
      <c r="F34" s="9">
        <f>SUM(F30:F33)</f>
        <v/>
      </c>
      <c r="G34" s="9">
        <f>SUM(G30:G33)</f>
        <v/>
      </c>
      <c r="H34" s="9">
        <f>SUM(H30:H33)</f>
        <v/>
      </c>
      <c r="I34" s="9">
        <f>SUM(I30:I33)</f>
        <v/>
      </c>
      <c r="J34" s="9">
        <f>SUM(J30:J33)</f>
        <v/>
      </c>
      <c r="K34" s="9">
        <f>SUM(K30:K33)</f>
        <v/>
      </c>
      <c r="L34" s="9">
        <f>SUM(L30:L33)</f>
        <v/>
      </c>
      <c r="M34" s="9">
        <f>SUM(M30:M33)</f>
        <v/>
      </c>
      <c r="N34" s="9">
        <f>SUM(N30:N33)</f>
        <v/>
      </c>
      <c r="O34" s="9">
        <f>SUM(O30:O33)</f>
        <v/>
      </c>
      <c r="P34" s="9">
        <f>SUM(P30:P33)</f>
        <v/>
      </c>
      <c r="Q34" s="9">
        <f>SUM(Q30:Q33)</f>
        <v/>
      </c>
      <c r="R34" s="9">
        <f>SUM(R30:R33)</f>
        <v/>
      </c>
      <c r="S34" s="9">
        <f>SUM(S30:S33)</f>
        <v/>
      </c>
      <c r="T34" s="9">
        <f>SUM(T30:T33)</f>
        <v/>
      </c>
      <c r="U34" s="9">
        <f>SUM(U30:U33)</f>
        <v/>
      </c>
      <c r="V34" s="9">
        <f>SUM(V30:V33)</f>
        <v/>
      </c>
      <c r="W34" s="9">
        <f>SUM(W30:W33)</f>
        <v/>
      </c>
      <c r="X34" s="9">
        <f>SUM(X30:X33)</f>
        <v/>
      </c>
      <c r="Y34" s="9">
        <f>SUM(Y30:Y33)</f>
        <v/>
      </c>
      <c r="Z34" s="9">
        <f>SUM(Z30:Z33)</f>
        <v/>
      </c>
      <c r="AA34" s="9">
        <f>SUM(AA30:AA33)</f>
        <v/>
      </c>
      <c r="AB34" s="9">
        <f>SUM(AB30:AB33)</f>
        <v/>
      </c>
      <c r="AC34" s="9">
        <f>SUM(AC30:AC33)</f>
        <v/>
      </c>
      <c r="AD34" s="9">
        <f>SUM(AD30:AD33)</f>
        <v/>
      </c>
      <c r="AE34" s="9">
        <f>SUM(AE30:AE33)</f>
        <v/>
      </c>
      <c r="AF34" s="9">
        <f>SUM(AF30:AF33)</f>
        <v/>
      </c>
      <c r="AG34" s="9">
        <f>SUM(AG30:AG33)</f>
        <v/>
      </c>
      <c r="AH34" s="9">
        <f>SUM(AH30:AH33)</f>
        <v/>
      </c>
      <c r="AI34" s="9">
        <f>SUM(AI30:AI33)</f>
        <v/>
      </c>
      <c r="AJ34" s="9">
        <f>SUM(AJ30:AJ33)</f>
        <v/>
      </c>
      <c r="AK34" s="9">
        <f>SUM(AK30:AK33)</f>
        <v/>
      </c>
      <c r="AL34" s="9">
        <f>SUM(AL30:AL33)</f>
        <v/>
      </c>
      <c r="AM34" s="9">
        <f>SUM(AM30:AM33)</f>
        <v/>
      </c>
      <c r="AN34" s="9">
        <f>SUM(AN30:AN33)</f>
        <v/>
      </c>
      <c r="AO34" s="9">
        <f>SUM(AO30:AO33)</f>
        <v/>
      </c>
      <c r="AP34" s="9">
        <f>SUM(AP30:AP33)</f>
        <v/>
      </c>
      <c r="AQ34" s="9">
        <f>SUM(AQ30:AQ33)</f>
        <v/>
      </c>
      <c r="AR34" s="9">
        <f>SUM(AR30:AR33)</f>
        <v/>
      </c>
      <c r="AS34" s="9">
        <f>SUM(AS30:AS33)</f>
        <v/>
      </c>
      <c r="AT34" s="9">
        <f>SUM(AT30:AT33)</f>
        <v/>
      </c>
      <c r="AU34" s="9">
        <f>SUM(AU30:AU33)</f>
        <v/>
      </c>
      <c r="AV34" s="9">
        <f>SUM(AV30:AV33)</f>
        <v/>
      </c>
      <c r="AW34" s="9">
        <f>SUM(AW30:AW33)</f>
        <v/>
      </c>
      <c r="AX34" s="9">
        <f>SUM(AX30:AX33)</f>
        <v/>
      </c>
      <c r="AY34" s="9">
        <f>SUM(AY30:AY33)</f>
        <v/>
      </c>
      <c r="AZ34" s="9">
        <f>SUM(AZ30:AZ33)</f>
        <v/>
      </c>
      <c r="BA34" s="9">
        <f>SUM(BA30:BA33)</f>
        <v/>
      </c>
      <c r="BB34" s="9">
        <f>SUM(BB30:BB33)</f>
        <v/>
      </c>
      <c r="BC34" s="9">
        <f>SUM(BC30:BC33)</f>
        <v/>
      </c>
      <c r="BD34" s="9">
        <f>SUM(BD30:BD33)</f>
        <v/>
      </c>
      <c r="BE34" s="9">
        <f>SUM(BE30:BE33)</f>
        <v/>
      </c>
      <c r="BF34" s="9">
        <f>IFERROR(BA34/AT34,0)</f>
        <v/>
      </c>
      <c r="BG34" s="9">
        <f>BE34/28*28</f>
        <v/>
      </c>
      <c r="BH34" s="9">
        <f>IFERROR(BB34/AU34,0)</f>
        <v/>
      </c>
    </row>
    <row r="36">
      <c r="A36" s="10" t="n"/>
      <c r="B36" s="10" t="n"/>
      <c r="C36" s="10" t="n"/>
      <c r="D36" s="10" t="inlineStr">
        <is>
          <t>Итого</t>
        </is>
      </c>
      <c r="E36" s="11">
        <f>SUM(E13,E26,E34)</f>
        <v/>
      </c>
      <c r="F36" s="11">
        <f>SUM(F13,F26,F34)</f>
        <v/>
      </c>
      <c r="G36" s="11">
        <f>SUM(G13,G26,G34)</f>
        <v/>
      </c>
      <c r="H36" s="11">
        <f>SUM(H13,H26,H34)</f>
        <v/>
      </c>
      <c r="I36" s="11">
        <f>SUM(I13,I26,I34)</f>
        <v/>
      </c>
      <c r="J36" s="11">
        <f>SUM(J13,J26,J34)</f>
        <v/>
      </c>
      <c r="K36" s="11">
        <f>SUM(K13,K26,K34)</f>
        <v/>
      </c>
      <c r="L36" s="11">
        <f>SUM(L13,L26,L34)</f>
        <v/>
      </c>
      <c r="M36" s="11">
        <f>SUM(M13,M26,M34)</f>
        <v/>
      </c>
      <c r="N36" s="11">
        <f>SUM(N13,N26,N34)</f>
        <v/>
      </c>
      <c r="O36" s="11">
        <f>SUM(O13,O26,O34)</f>
        <v/>
      </c>
      <c r="P36" s="11">
        <f>SUM(P13,P26,P34)</f>
        <v/>
      </c>
      <c r="Q36" s="11">
        <f>SUM(Q13,Q26,Q34)</f>
        <v/>
      </c>
      <c r="R36" s="11">
        <f>SUM(R13,R26,R34)</f>
        <v/>
      </c>
      <c r="S36" s="11">
        <f>SUM(S13,S26,S34)</f>
        <v/>
      </c>
      <c r="T36" s="11">
        <f>SUM(T13,T26,T34)</f>
        <v/>
      </c>
      <c r="U36" s="11">
        <f>SUM(U13,U26,U34)</f>
        <v/>
      </c>
      <c r="V36" s="11">
        <f>SUM(V13,V26,V34)</f>
        <v/>
      </c>
      <c r="W36" s="11">
        <f>SUM(W13,W26,W34)</f>
        <v/>
      </c>
      <c r="X36" s="11">
        <f>SUM(X13,X26,X34)</f>
        <v/>
      </c>
      <c r="Y36" s="11">
        <f>SUM(Y13,Y26,Y34)</f>
        <v/>
      </c>
      <c r="Z36" s="11">
        <f>SUM(Z13,Z26,Z34)</f>
        <v/>
      </c>
      <c r="AA36" s="11">
        <f>SUM(AA13,AA26,AA34)</f>
        <v/>
      </c>
      <c r="AB36" s="11">
        <f>SUM(AB13,AB26,AB34)</f>
        <v/>
      </c>
      <c r="AC36" s="11">
        <f>SUM(AC13,AC26,AC34)</f>
        <v/>
      </c>
      <c r="AD36" s="11">
        <f>SUM(AD13,AD26,AD34)</f>
        <v/>
      </c>
      <c r="AE36" s="11">
        <f>SUM(AE13,AE26,AE34)</f>
        <v/>
      </c>
      <c r="AF36" s="11">
        <f>SUM(AF13,AF26,AF34)</f>
        <v/>
      </c>
      <c r="AG36" s="11">
        <f>SUM(AG13,AG26,AG34)</f>
        <v/>
      </c>
      <c r="AH36" s="11">
        <f>SUM(AH13,AH26,AH34)</f>
        <v/>
      </c>
      <c r="AI36" s="11">
        <f>SUM(AI13,AI26,AI34)</f>
        <v/>
      </c>
      <c r="AJ36" s="11">
        <f>SUM(AJ13,AJ26,AJ34)</f>
        <v/>
      </c>
      <c r="AK36" s="11">
        <f>SUM(AK13,AK26,AK34)</f>
        <v/>
      </c>
      <c r="AL36" s="11">
        <f>SUM(AL13,AL26,AL34)</f>
        <v/>
      </c>
      <c r="AM36" s="11">
        <f>SUM(AM13,AM26,AM34)</f>
        <v/>
      </c>
      <c r="AN36" s="11">
        <f>SUM(AN13,AN26,AN34)</f>
        <v/>
      </c>
      <c r="AO36" s="11">
        <f>SUM(AO13,AO26,AO34)</f>
        <v/>
      </c>
      <c r="AP36" s="11">
        <f>SUM(AP13,AP26,AP34)</f>
        <v/>
      </c>
      <c r="AQ36" s="11">
        <f>SUM(AQ13,AQ26,AQ34)</f>
        <v/>
      </c>
      <c r="AR36" s="11">
        <f>SUM(AR13,AR26,AR34)</f>
        <v/>
      </c>
      <c r="AS36" s="11">
        <f>SUM(AS13,AS26,AS34)</f>
        <v/>
      </c>
      <c r="AT36" s="11">
        <f>SUM(AT13,AT26,AT34)</f>
        <v/>
      </c>
      <c r="AU36" s="11">
        <f>SUM(AU13,AU26,AU34)</f>
        <v/>
      </c>
      <c r="AV36" s="11">
        <f>SUM(AV13,AV26,AV34)</f>
        <v/>
      </c>
      <c r="AW36" s="11">
        <f>SUM(AW13,AW26,AW34)</f>
        <v/>
      </c>
      <c r="AX36" s="11">
        <f>SUM(AX13,AX26,AX34)</f>
        <v/>
      </c>
      <c r="AY36" s="11">
        <f>SUM(AY13,AY26,AY34)</f>
        <v/>
      </c>
      <c r="AZ36" s="11">
        <f>SUM(AZ13,AZ26,AZ34)</f>
        <v/>
      </c>
      <c r="BA36" s="11">
        <f>SUM(BA13,BA26,BA34)</f>
        <v/>
      </c>
      <c r="BB36" s="11">
        <f>SUM(BB13,BB26,BB34)</f>
        <v/>
      </c>
      <c r="BC36" s="11">
        <f>SUM(BC13,BC26,BC34)</f>
        <v/>
      </c>
      <c r="BD36" s="11">
        <f>SUM(BD13,BD26,BD34)</f>
        <v/>
      </c>
      <c r="BE36" s="11">
        <f>SUM(BE13,BE26,BE34)</f>
        <v/>
      </c>
      <c r="BF36" s="11">
        <f>IFERROR(BA36/AT36,0)</f>
        <v/>
      </c>
      <c r="BG36" s="11">
        <f>BE36/28*28</f>
        <v/>
      </c>
      <c r="BH36" s="11">
        <f>IFERROR(BB36/AU36,0)</f>
        <v/>
      </c>
    </row>
  </sheetData>
  <mergeCells count="8">
    <mergeCell ref="AY3:AZ3"/>
    <mergeCell ref="AW3:AX3"/>
    <mergeCell ref="BA3:BH3"/>
    <mergeCell ref="E3:N3"/>
    <mergeCell ref="AI3:AR3"/>
    <mergeCell ref="AT3:AV3"/>
    <mergeCell ref="Y3:AH3"/>
    <mergeCell ref="O3:X3"/>
  </mergeCells>
  <conditionalFormatting sqref="M7:M12">
    <cfRule type="dataBar" priority="1">
      <dataBar showValue="1">
        <cfvo type="num" val="0"/>
        <cfvo type="num" val="0"/>
        <color rgb="00D8B4FE"/>
      </dataBar>
    </cfRule>
  </conditionalFormatting>
  <conditionalFormatting sqref="M17:M25">
    <cfRule type="dataBar" priority="2">
      <dataBar showValue="1">
        <cfvo type="num" val="0"/>
        <cfvo type="num" val="0"/>
        <color rgb="00D8B4FE"/>
      </dataBar>
    </cfRule>
  </conditionalFormatting>
  <conditionalFormatting sqref="M30:M33">
    <cfRule type="dataBar" priority="3">
      <dataBar showValue="1">
        <cfvo type="num" val="0"/>
        <cfvo type="num" val="0"/>
        <color rgb="00D8B4FE"/>
      </dataBar>
    </cfRule>
  </conditionalFormatting>
  <conditionalFormatting sqref="W7:W12">
    <cfRule type="dataBar" priority="4">
      <dataBar showValue="1">
        <cfvo type="num" val="0"/>
        <cfvo type="num" val="0"/>
        <color rgb="00D8B4FE"/>
      </dataBar>
    </cfRule>
  </conditionalFormatting>
  <conditionalFormatting sqref="W17:W25">
    <cfRule type="dataBar" priority="5">
      <dataBar showValue="1">
        <cfvo type="num" val="0"/>
        <cfvo type="num" val="0"/>
        <color rgb="00D8B4FE"/>
      </dataBar>
    </cfRule>
  </conditionalFormatting>
  <conditionalFormatting sqref="W30:W33">
    <cfRule type="dataBar" priority="6">
      <dataBar showValue="1">
        <cfvo type="num" val="0"/>
        <cfvo type="num" val="0"/>
        <color rgb="00D8B4FE"/>
      </dataBar>
    </cfRule>
  </conditionalFormatting>
  <conditionalFormatting sqref="AG7:AG12">
    <cfRule type="dataBar" priority="7">
      <dataBar showValue="1">
        <cfvo type="num" val="0"/>
        <cfvo type="num" val="0"/>
        <color rgb="00D8B4FE"/>
      </dataBar>
    </cfRule>
  </conditionalFormatting>
  <conditionalFormatting sqref="AG17:AG25">
    <cfRule type="dataBar" priority="8">
      <dataBar showValue="1">
        <cfvo type="num" val="0"/>
        <cfvo type="num" val="0"/>
        <color rgb="00D8B4FE"/>
      </dataBar>
    </cfRule>
  </conditionalFormatting>
  <conditionalFormatting sqref="AG30:AG33">
    <cfRule type="dataBar" priority="9">
      <dataBar showValue="1">
        <cfvo type="num" val="0"/>
        <cfvo type="num" val="0"/>
        <color rgb="00D8B4FE"/>
      </dataBar>
    </cfRule>
  </conditionalFormatting>
  <conditionalFormatting sqref="AQ7:AQ12">
    <cfRule type="dataBar" priority="10">
      <dataBar showValue="1">
        <cfvo type="num" val="0"/>
        <cfvo type="num" val="0"/>
        <color rgb="00D8B4FE"/>
      </dataBar>
    </cfRule>
  </conditionalFormatting>
  <conditionalFormatting sqref="AQ17:AQ25">
    <cfRule type="dataBar" priority="11">
      <dataBar showValue="1">
        <cfvo type="num" val="0"/>
        <cfvo type="num" val="0"/>
        <color rgb="00D8B4FE"/>
      </dataBar>
    </cfRule>
  </conditionalFormatting>
  <conditionalFormatting sqref="AQ30:AQ33">
    <cfRule type="dataBar" priority="12">
      <dataBar showValue="1">
        <cfvo type="num" val="0"/>
        <cfvo type="num" val="0"/>
        <color rgb="00D8B4FE"/>
      </dataBar>
    </cfRule>
  </conditionalFormatting>
  <conditionalFormatting sqref="BG7:BG12">
    <cfRule type="dataBar" priority="13">
      <dataBar showValue="1">
        <cfvo type="num" val="0"/>
        <cfvo type="max"/>
        <color rgb="00B7E4C7"/>
      </dataBar>
    </cfRule>
  </conditionalFormatting>
  <conditionalFormatting sqref="BG17:BG25">
    <cfRule type="dataBar" priority="14">
      <dataBar showValue="1">
        <cfvo type="num" val="0"/>
        <cfvo type="max"/>
        <color rgb="00B7E4C7"/>
      </dataBar>
    </cfRule>
  </conditionalFormatting>
  <conditionalFormatting sqref="BG30:BG33">
    <cfRule type="dataBar" priority="15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6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01.02.2026 — 28.02.2026</t>
        </is>
      </c>
    </row>
    <row r="3">
      <c r="A3" t="inlineStr">
        <is>
          <t>Дата контроля: 28.02.2026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2940753.54</v>
      </c>
    </row>
    <row r="7">
      <c r="A7" s="6" t="inlineStr">
        <is>
          <t>План суммы</t>
        </is>
      </c>
      <c r="B7" s="14" t="n">
        <v>2600500</v>
      </c>
    </row>
    <row r="8">
      <c r="A8" s="6" t="inlineStr">
        <is>
          <t>Выполнение суммы</t>
        </is>
      </c>
      <c r="B8" s="15" t="n">
        <v>1.13084158431071</v>
      </c>
    </row>
    <row r="9">
      <c r="A9" s="6" t="inlineStr">
        <is>
          <t>Факт тренировок</t>
        </is>
      </c>
      <c r="B9" s="14" t="n">
        <v>3800</v>
      </c>
    </row>
    <row r="10">
      <c r="A10" s="6" t="inlineStr">
        <is>
          <t>План тренировок</t>
        </is>
      </c>
      <c r="B10" s="14" t="n">
        <v>3026</v>
      </c>
    </row>
    <row r="11">
      <c r="A11" s="6" t="inlineStr">
        <is>
          <t>Выполнение тренировок</t>
        </is>
      </c>
      <c r="B11" s="15" t="n">
        <v>1.255783212161269</v>
      </c>
    </row>
    <row r="12">
      <c r="A12" s="6" t="inlineStr">
        <is>
          <t>Дней прошло</t>
        </is>
      </c>
      <c r="B12" s="14" t="inlineStr">
        <is>
          <t>28 / 28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1994</v>
      </c>
      <c r="C17" s="7" t="n">
        <v>2885</v>
      </c>
      <c r="D17" s="17" t="n">
        <v>1.446840521564694</v>
      </c>
      <c r="E17" s="7" t="n">
        <v>1200300</v>
      </c>
      <c r="F17" s="7" t="n">
        <v>1743370.41</v>
      </c>
      <c r="G17" s="17" t="n">
        <v>1.452445563609098</v>
      </c>
      <c r="H17" s="7" t="n">
        <v>1743370.41</v>
      </c>
      <c r="I17" s="7" t="n">
        <v>543070.4100000001</v>
      </c>
    </row>
    <row r="18">
      <c r="A18" s="6" t="inlineStr">
        <is>
          <t>ТЗ</t>
        </is>
      </c>
      <c r="B18" s="7" t="n">
        <v>587</v>
      </c>
      <c r="C18" s="7" t="n">
        <v>618</v>
      </c>
      <c r="D18" s="17" t="n">
        <v>1.052810902896082</v>
      </c>
      <c r="E18" s="7" t="n">
        <v>700300</v>
      </c>
      <c r="F18" s="7" t="n">
        <v>731981.7</v>
      </c>
      <c r="G18" s="17" t="n">
        <v>1.045240182778809</v>
      </c>
      <c r="H18" s="7" t="n">
        <v>731981.7</v>
      </c>
      <c r="I18" s="7" t="n">
        <v>31681.69999999995</v>
      </c>
    </row>
    <row r="19">
      <c r="A19" s="6" t="inlineStr">
        <is>
          <t>ГП</t>
        </is>
      </c>
      <c r="B19" s="7" t="n">
        <v>445</v>
      </c>
      <c r="C19" s="7" t="n">
        <v>297</v>
      </c>
      <c r="D19" s="17" t="n">
        <v>0.6674157303370787</v>
      </c>
      <c r="E19" s="7" t="n">
        <v>699900</v>
      </c>
      <c r="F19" s="7" t="n">
        <v>465401.4299999999</v>
      </c>
      <c r="G19" s="17" t="n">
        <v>0.6649541791684526</v>
      </c>
      <c r="H19" s="7" t="n">
        <v>465401.4299999999</v>
      </c>
      <c r="I19" s="7" t="n">
        <v>-234498.5700000001</v>
      </c>
    </row>
    <row r="23">
      <c r="A23" s="16" t="inlineStr">
        <is>
          <t>Выполнение плана тренерами</t>
        </is>
      </c>
    </row>
    <row r="24">
      <c r="A24" s="13" t="inlineStr">
        <is>
          <t>Подразделение</t>
        </is>
      </c>
      <c r="B24" s="13" t="inlineStr">
        <is>
          <t>Тренер</t>
        </is>
      </c>
      <c r="C24" s="13" t="inlineStr">
        <is>
          <t>План трен.</t>
        </is>
      </c>
      <c r="D24" s="13" t="inlineStr">
        <is>
          <t>Факт трен.</t>
        </is>
      </c>
      <c r="E24" s="13" t="inlineStr">
        <is>
          <t>Выполнение трен.</t>
        </is>
      </c>
      <c r="F24" s="13" t="inlineStr">
        <is>
          <t>План ₽</t>
        </is>
      </c>
      <c r="G24" s="13" t="inlineStr">
        <is>
          <t>Факт ₽</t>
        </is>
      </c>
      <c r="H24" s="13" t="inlineStr">
        <is>
          <t>Выполнение ₽</t>
        </is>
      </c>
      <c r="I24" s="13" t="inlineStr">
        <is>
          <t>RR ₽</t>
        </is>
      </c>
      <c r="J24" s="13" t="inlineStr">
        <is>
          <t>Отклонение ₽</t>
        </is>
      </c>
    </row>
    <row r="25">
      <c r="A25" s="6" t="inlineStr">
        <is>
          <t>БАС</t>
        </is>
      </c>
      <c r="B25" s="6" t="inlineStr">
        <is>
          <t>Семененко Мария Георгиевна</t>
        </is>
      </c>
      <c r="C25" s="7" t="n">
        <v>11</v>
      </c>
      <c r="D25" s="7" t="n">
        <v>11</v>
      </c>
      <c r="E25" s="17" t="n">
        <v>1</v>
      </c>
      <c r="F25" s="7" t="n">
        <v>14100</v>
      </c>
      <c r="G25" s="7" t="n">
        <v>14830</v>
      </c>
      <c r="H25" s="17" t="n">
        <v>1.05177304964539</v>
      </c>
      <c r="I25" s="7" t="n">
        <v>14830</v>
      </c>
      <c r="J25" s="7" t="n">
        <v>730</v>
      </c>
    </row>
    <row r="26">
      <c r="A26" s="6" t="inlineStr">
        <is>
          <t>БАС</t>
        </is>
      </c>
      <c r="B26" s="6" t="inlineStr">
        <is>
          <t>Фролова Варвара Ильинична</t>
        </is>
      </c>
      <c r="C26" s="7" t="n">
        <v>275</v>
      </c>
      <c r="D26" s="7" t="n">
        <v>324</v>
      </c>
      <c r="E26" s="17" t="n">
        <v>1.178181818181818</v>
      </c>
      <c r="F26" s="7" t="n">
        <v>151200</v>
      </c>
      <c r="G26" s="7" t="n">
        <v>176256.62</v>
      </c>
      <c r="H26" s="17" t="n">
        <v>1.165718386243386</v>
      </c>
      <c r="I26" s="7" t="n">
        <v>176256.62</v>
      </c>
      <c r="J26" s="7" t="n">
        <v>25056.62</v>
      </c>
    </row>
    <row r="27">
      <c r="A27" s="6" t="inlineStr">
        <is>
          <t>БАС</t>
        </is>
      </c>
      <c r="B27" s="6" t="inlineStr">
        <is>
          <t>Ягонский Валерий Сергеевич</t>
        </is>
      </c>
      <c r="C27" s="7" t="n">
        <v>348</v>
      </c>
      <c r="D27" s="7" t="n">
        <v>416</v>
      </c>
      <c r="E27" s="17" t="n">
        <v>1.195402298850575</v>
      </c>
      <c r="F27" s="7" t="n">
        <v>195800</v>
      </c>
      <c r="G27" s="7" t="n">
        <v>233949.73</v>
      </c>
      <c r="H27" s="17" t="n">
        <v>1.194840296220633</v>
      </c>
      <c r="I27" s="7" t="n">
        <v>233949.73</v>
      </c>
      <c r="J27" s="7" t="n">
        <v>38149.72999999998</v>
      </c>
    </row>
    <row r="28">
      <c r="A28" s="6" t="inlineStr">
        <is>
          <t>БАС</t>
        </is>
      </c>
      <c r="B28" s="6" t="inlineStr">
        <is>
          <t>Маслов Виктор Олегович</t>
        </is>
      </c>
      <c r="C28" s="7" t="n">
        <v>123</v>
      </c>
      <c r="D28" s="7" t="n">
        <v>149</v>
      </c>
      <c r="E28" s="17" t="n">
        <v>1.211382113821138</v>
      </c>
      <c r="F28" s="7" t="n">
        <v>85600</v>
      </c>
      <c r="G28" s="7" t="n">
        <v>103800.03</v>
      </c>
      <c r="H28" s="17" t="n">
        <v>1.212617172897196</v>
      </c>
      <c r="I28" s="7" t="n">
        <v>103800.03</v>
      </c>
      <c r="J28" s="7" t="n">
        <v>18200.02999999998</v>
      </c>
    </row>
    <row r="29">
      <c r="A29" s="6" t="inlineStr">
        <is>
          <t>БАС</t>
        </is>
      </c>
      <c r="B29" s="6" t="inlineStr">
        <is>
          <t>Боска Ляна Викторовна</t>
        </is>
      </c>
      <c r="C29" s="7" t="n">
        <v>781</v>
      </c>
      <c r="D29" s="7" t="n">
        <v>986</v>
      </c>
      <c r="E29" s="17" t="n">
        <v>1.262483994878361</v>
      </c>
      <c r="F29" s="7" t="n">
        <v>456100</v>
      </c>
      <c r="G29" s="7" t="n">
        <v>571339.5</v>
      </c>
      <c r="H29" s="17" t="n">
        <v>1.252662793247095</v>
      </c>
      <c r="I29" s="7" t="n">
        <v>571339.5</v>
      </c>
      <c r="J29" s="7" t="n">
        <v>115239.5</v>
      </c>
    </row>
    <row r="30">
      <c r="A30" s="6" t="inlineStr">
        <is>
          <t>БАС</t>
        </is>
      </c>
      <c r="B30" s="6" t="inlineStr">
        <is>
          <t>Ларцева Лариса Викторовна</t>
        </is>
      </c>
      <c r="C30" s="7" t="n">
        <v>456</v>
      </c>
      <c r="D30" s="7" t="n">
        <v>999</v>
      </c>
      <c r="E30" s="17" t="n">
        <v>2.190789473684211</v>
      </c>
      <c r="F30" s="7" t="n">
        <v>297500</v>
      </c>
      <c r="G30" s="7" t="n">
        <v>643194.53</v>
      </c>
      <c r="H30" s="17" t="n">
        <v>2.161998420168068</v>
      </c>
      <c r="I30" s="7" t="n">
        <v>643194.53</v>
      </c>
      <c r="J30" s="7" t="n">
        <v>345694.53</v>
      </c>
    </row>
    <row r="31">
      <c r="A31" s="6" t="inlineStr">
        <is>
          <t>ТЗ</t>
        </is>
      </c>
      <c r="B31" s="6" t="inlineStr">
        <is>
          <t>Ефремова Анастасия Евгеньевна</t>
        </is>
      </c>
      <c r="C31" s="7" t="n">
        <v>33</v>
      </c>
      <c r="D31" s="7" t="n">
        <v>31</v>
      </c>
      <c r="E31" s="17" t="n">
        <v>0.9393939393939394</v>
      </c>
      <c r="F31" s="7" t="n">
        <v>42500</v>
      </c>
      <c r="G31" s="7" t="n">
        <v>38142.46000000001</v>
      </c>
      <c r="H31" s="17" t="n">
        <v>0.8974696470588237</v>
      </c>
      <c r="I31" s="7" t="n">
        <v>38142.46000000001</v>
      </c>
      <c r="J31" s="7" t="n">
        <v>-4357.539999999994</v>
      </c>
    </row>
    <row r="32">
      <c r="A32" s="6" t="inlineStr">
        <is>
          <t>ТЗ</t>
        </is>
      </c>
      <c r="B32" s="6" t="inlineStr">
        <is>
          <t>Чертыков Максим Васильевич</t>
        </is>
      </c>
      <c r="C32" s="7" t="n">
        <v>20</v>
      </c>
      <c r="D32" s="7" t="n">
        <v>21</v>
      </c>
      <c r="E32" s="17" t="n">
        <v>1.05</v>
      </c>
      <c r="F32" s="7" t="n">
        <v>23100</v>
      </c>
      <c r="G32" s="7" t="n">
        <v>23782</v>
      </c>
      <c r="H32" s="17" t="n">
        <v>1.02952380952381</v>
      </c>
      <c r="I32" s="7" t="n">
        <v>23782</v>
      </c>
      <c r="J32" s="7" t="n">
        <v>682</v>
      </c>
    </row>
    <row r="33">
      <c r="A33" s="6" t="inlineStr">
        <is>
          <t>ТЗ</t>
        </is>
      </c>
      <c r="B33" s="6" t="inlineStr">
        <is>
          <t>Козырев Марк Романович</t>
        </is>
      </c>
      <c r="C33" s="7" t="n">
        <v>35</v>
      </c>
      <c r="D33" s="7" t="n">
        <v>36</v>
      </c>
      <c r="E33" s="17" t="n">
        <v>1.028571428571428</v>
      </c>
      <c r="F33" s="7" t="n">
        <v>44300</v>
      </c>
      <c r="G33" s="7" t="n">
        <v>45657</v>
      </c>
      <c r="H33" s="17" t="n">
        <v>1.030632054176072</v>
      </c>
      <c r="I33" s="7" t="n">
        <v>45657</v>
      </c>
      <c r="J33" s="7" t="n">
        <v>1357</v>
      </c>
    </row>
    <row r="34">
      <c r="A34" s="6" t="inlineStr">
        <is>
          <t>ТЗ</t>
        </is>
      </c>
      <c r="B34" s="6" t="inlineStr">
        <is>
          <t>Амельчаков Александр Андреевич</t>
        </is>
      </c>
      <c r="C34" s="7" t="n">
        <v>70</v>
      </c>
      <c r="D34" s="7" t="n">
        <v>72</v>
      </c>
      <c r="E34" s="17" t="n">
        <v>1.028571428571428</v>
      </c>
      <c r="F34" s="7" t="n">
        <v>62500</v>
      </c>
      <c r="G34" s="7" t="n">
        <v>64436.49000000001</v>
      </c>
      <c r="H34" s="17" t="n">
        <v>1.03098384</v>
      </c>
      <c r="I34" s="7" t="n">
        <v>64436.49000000001</v>
      </c>
      <c r="J34" s="7" t="n">
        <v>1936.490000000005</v>
      </c>
    </row>
    <row r="35">
      <c r="A35" s="6" t="inlineStr">
        <is>
          <t>ТЗ</t>
        </is>
      </c>
      <c r="B35" s="6" t="inlineStr">
        <is>
          <t>Сафенрейдер Алексей Сергеевич</t>
        </is>
      </c>
      <c r="C35" s="7" t="n">
        <v>39</v>
      </c>
      <c r="D35" s="7" t="n">
        <v>40</v>
      </c>
      <c r="E35" s="17" t="n">
        <v>1.025641025641026</v>
      </c>
      <c r="F35" s="7" t="n">
        <v>32500</v>
      </c>
      <c r="G35" s="7" t="n">
        <v>33507.16</v>
      </c>
      <c r="H35" s="17" t="n">
        <v>1.030989538461538</v>
      </c>
      <c r="I35" s="7" t="n">
        <v>33507.16</v>
      </c>
      <c r="J35" s="7" t="n">
        <v>1007.159999999996</v>
      </c>
    </row>
    <row r="36">
      <c r="A36" s="6" t="inlineStr">
        <is>
          <t>ТЗ</t>
        </is>
      </c>
      <c r="B36" s="6" t="inlineStr">
        <is>
          <t>Бойко Наталья Вячеславовна</t>
        </is>
      </c>
      <c r="C36" s="7" t="n">
        <v>46</v>
      </c>
      <c r="D36" s="7" t="n">
        <v>47</v>
      </c>
      <c r="E36" s="17" t="n">
        <v>1.021739130434783</v>
      </c>
      <c r="F36" s="7" t="n">
        <v>58200</v>
      </c>
      <c r="G36" s="7" t="n">
        <v>60005</v>
      </c>
      <c r="H36" s="17" t="n">
        <v>1.031013745704467</v>
      </c>
      <c r="I36" s="7" t="n">
        <v>60005</v>
      </c>
      <c r="J36" s="7" t="n">
        <v>1805</v>
      </c>
    </row>
    <row r="37">
      <c r="A37" s="6" t="inlineStr">
        <is>
          <t>ТЗ</t>
        </is>
      </c>
      <c r="B37" s="6" t="inlineStr">
        <is>
          <t>Рычков Евгений Викторович</t>
        </is>
      </c>
      <c r="C37" s="7" t="n">
        <v>129</v>
      </c>
      <c r="D37" s="7" t="n">
        <v>133</v>
      </c>
      <c r="E37" s="17" t="n">
        <v>1.031007751937985</v>
      </c>
      <c r="F37" s="7" t="n">
        <v>124400</v>
      </c>
      <c r="G37" s="7" t="n">
        <v>128268.08</v>
      </c>
      <c r="H37" s="17" t="n">
        <v>1.031093890675241</v>
      </c>
      <c r="I37" s="7" t="n">
        <v>128268.08</v>
      </c>
      <c r="J37" s="7" t="n">
        <v>3868.080000000002</v>
      </c>
    </row>
    <row r="38">
      <c r="A38" s="6" t="inlineStr">
        <is>
          <t>ТЗ</t>
        </is>
      </c>
      <c r="B38" s="6" t="inlineStr">
        <is>
          <t>Ондрак Елена Сергеевна</t>
        </is>
      </c>
      <c r="C38" s="7" t="n">
        <v>176</v>
      </c>
      <c r="D38" s="7" t="n">
        <v>188</v>
      </c>
      <c r="E38" s="17" t="n">
        <v>1.068181818181818</v>
      </c>
      <c r="F38" s="7" t="n">
        <v>269800</v>
      </c>
      <c r="G38" s="7" t="n">
        <v>286493.42</v>
      </c>
      <c r="H38" s="17" t="n">
        <v>1.061873313565604</v>
      </c>
      <c r="I38" s="7" t="n">
        <v>286493.42</v>
      </c>
      <c r="J38" s="7" t="n">
        <v>16693.41999999998</v>
      </c>
    </row>
    <row r="39">
      <c r="A39" s="6" t="inlineStr">
        <is>
          <t>ТЗ</t>
        </is>
      </c>
      <c r="B39" s="6" t="inlineStr">
        <is>
          <t>Карманов Павел Алексеевич</t>
        </is>
      </c>
      <c r="C39" s="7" t="n">
        <v>39</v>
      </c>
      <c r="D39" s="7" t="n">
        <v>50</v>
      </c>
      <c r="E39" s="17" t="n">
        <v>1.282051282051282</v>
      </c>
      <c r="F39" s="7" t="n">
        <v>43000</v>
      </c>
      <c r="G39" s="7" t="n">
        <v>51690.09</v>
      </c>
      <c r="H39" s="17" t="n">
        <v>1.20209511627907</v>
      </c>
      <c r="I39" s="7" t="n">
        <v>51690.09</v>
      </c>
      <c r="J39" s="7" t="n">
        <v>8690.089999999997</v>
      </c>
    </row>
    <row r="40">
      <c r="A40" s="6" t="inlineStr">
        <is>
          <t>ГП</t>
        </is>
      </c>
      <c r="B40" s="6" t="inlineStr">
        <is>
          <t>Поминова Анна Анатольевна</t>
        </is>
      </c>
      <c r="C40" s="7" t="n">
        <v>63</v>
      </c>
      <c r="D40" s="7" t="n">
        <v>42</v>
      </c>
      <c r="E40" s="17" t="n">
        <v>0.6666666666666666</v>
      </c>
      <c r="F40" s="7" t="n">
        <v>83400</v>
      </c>
      <c r="G40" s="7" t="n">
        <v>55310.75</v>
      </c>
      <c r="H40" s="17" t="n">
        <v>0.6631984412470024</v>
      </c>
      <c r="I40" s="7" t="n">
        <v>55310.75</v>
      </c>
      <c r="J40" s="7" t="n">
        <v>-28089.25</v>
      </c>
    </row>
    <row r="41">
      <c r="A41" s="6" t="inlineStr">
        <is>
          <t>ГП</t>
        </is>
      </c>
      <c r="B41" s="6" t="inlineStr">
        <is>
          <t>Севрюк Наталья Фангаровна</t>
        </is>
      </c>
      <c r="C41" s="7" t="n">
        <v>130</v>
      </c>
      <c r="D41" s="7" t="n">
        <v>86</v>
      </c>
      <c r="E41" s="17" t="n">
        <v>0.6615384615384615</v>
      </c>
      <c r="F41" s="7" t="n">
        <v>170400</v>
      </c>
      <c r="G41" s="7" t="n">
        <v>113018.32</v>
      </c>
      <c r="H41" s="17" t="n">
        <v>0.6632530516431925</v>
      </c>
      <c r="I41" s="7" t="n">
        <v>113018.32</v>
      </c>
      <c r="J41" s="7" t="n">
        <v>-57381.67999999999</v>
      </c>
    </row>
    <row r="42">
      <c r="A42" s="6" t="inlineStr">
        <is>
          <t>ГП</t>
        </is>
      </c>
      <c r="B42" s="6" t="inlineStr">
        <is>
          <t>Носонова Елена Валерьевна</t>
        </is>
      </c>
      <c r="C42" s="7" t="n">
        <v>86</v>
      </c>
      <c r="D42" s="7" t="n">
        <v>57</v>
      </c>
      <c r="E42" s="17" t="n">
        <v>0.6627906976744186</v>
      </c>
      <c r="F42" s="7" t="n">
        <v>159000</v>
      </c>
      <c r="G42" s="7" t="n">
        <v>105465.36</v>
      </c>
      <c r="H42" s="17" t="n">
        <v>0.6633041509433962</v>
      </c>
      <c r="I42" s="7" t="n">
        <v>105465.36</v>
      </c>
      <c r="J42" s="7" t="n">
        <v>-53534.64</v>
      </c>
    </row>
    <row r="43">
      <c r="A43" s="6" t="inlineStr">
        <is>
          <t>ГП</t>
        </is>
      </c>
      <c r="B43" s="6" t="inlineStr">
        <is>
          <t>Вдовина Вера Юрьевна</t>
        </is>
      </c>
      <c r="C43" s="7" t="n">
        <v>166</v>
      </c>
      <c r="D43" s="7" t="n">
        <v>112</v>
      </c>
      <c r="E43" s="17" t="n">
        <v>0.6746987951807228</v>
      </c>
      <c r="F43" s="7" t="n">
        <v>287100</v>
      </c>
      <c r="G43" s="7" t="n">
        <v>191607</v>
      </c>
      <c r="H43" s="17" t="n">
        <v>0.6673876698014629</v>
      </c>
      <c r="I43" s="7" t="n">
        <v>191607</v>
      </c>
      <c r="J43" s="7" t="n">
        <v>-95493</v>
      </c>
    </row>
    <row r="47">
      <c r="A47" s="16" t="inlineStr">
        <is>
          <t>Дорожная карта по дням</t>
        </is>
      </c>
    </row>
    <row r="48">
      <c r="A48" s="13" t="inlineStr">
        <is>
          <t>День</t>
        </is>
      </c>
      <c r="B48" s="13" t="inlineStr">
        <is>
          <t>Дата</t>
        </is>
      </c>
      <c r="C48" s="13" t="inlineStr">
        <is>
          <t>План ₽ накоп.</t>
        </is>
      </c>
      <c r="D48" s="13" t="inlineStr">
        <is>
          <t>Факт ₽ день</t>
        </is>
      </c>
      <c r="E48" s="13" t="inlineStr">
        <is>
          <t>Факт ₽ накоп.</t>
        </is>
      </c>
      <c r="F48" s="13" t="inlineStr">
        <is>
          <t>% ₽</t>
        </is>
      </c>
      <c r="G48" s="13" t="inlineStr">
        <is>
          <t>План трен. накоп.</t>
        </is>
      </c>
      <c r="H48" s="13" t="inlineStr">
        <is>
          <t>Факт трен. день</t>
        </is>
      </c>
      <c r="I48" s="13" t="inlineStr">
        <is>
          <t>Факт трен. накоп.</t>
        </is>
      </c>
      <c r="J48" s="13" t="inlineStr">
        <is>
          <t>% трен.</t>
        </is>
      </c>
    </row>
    <row r="49">
      <c r="A49" s="6" t="n">
        <v>1</v>
      </c>
      <c r="B49" s="6" t="inlineStr">
        <is>
          <t>01.02.2026</t>
        </is>
      </c>
      <c r="C49" s="7" t="n">
        <v>92875</v>
      </c>
      <c r="D49" s="7" t="n">
        <v>9401</v>
      </c>
      <c r="E49" s="7" t="n">
        <v>9401</v>
      </c>
      <c r="F49" s="17" t="n">
        <v>0.1012220726783311</v>
      </c>
      <c r="G49" s="7" t="n">
        <v>108.0714285714286</v>
      </c>
      <c r="H49" s="7" t="n">
        <v>12</v>
      </c>
      <c r="I49" s="7" t="n">
        <v>12</v>
      </c>
      <c r="J49" s="17" t="n">
        <v>0.1110376734963648</v>
      </c>
    </row>
    <row r="50">
      <c r="A50" s="6" t="n">
        <v>2</v>
      </c>
      <c r="B50" s="6" t="inlineStr">
        <is>
          <t>02.02.2026</t>
        </is>
      </c>
      <c r="C50" s="7" t="n">
        <v>185750</v>
      </c>
      <c r="D50" s="7" t="n">
        <v>118722.08</v>
      </c>
      <c r="E50" s="7" t="n">
        <v>128123.08</v>
      </c>
      <c r="F50" s="17" t="n">
        <v>0.6897608613728129</v>
      </c>
      <c r="G50" s="7" t="n">
        <v>216.1428571428571</v>
      </c>
      <c r="H50" s="7" t="n">
        <v>130</v>
      </c>
      <c r="I50" s="7" t="n">
        <v>142</v>
      </c>
      <c r="J50" s="17" t="n">
        <v>0.6569729015201586</v>
      </c>
    </row>
    <row r="51">
      <c r="A51" s="6" t="n">
        <v>3</v>
      </c>
      <c r="B51" s="6" t="inlineStr">
        <is>
          <t>03.02.2026</t>
        </is>
      </c>
      <c r="C51" s="7" t="n">
        <v>278625</v>
      </c>
      <c r="D51" s="7" t="n">
        <v>109605.67</v>
      </c>
      <c r="E51" s="7" t="n">
        <v>237728.75</v>
      </c>
      <c r="F51" s="17" t="n">
        <v>0.8532211754149843</v>
      </c>
      <c r="G51" s="7" t="n">
        <v>324.2142857142857</v>
      </c>
      <c r="H51" s="7" t="n">
        <v>149</v>
      </c>
      <c r="I51" s="7" t="n">
        <v>291</v>
      </c>
      <c r="J51" s="17" t="n">
        <v>0.897554527428949</v>
      </c>
    </row>
    <row r="52">
      <c r="A52" s="6" t="n">
        <v>4</v>
      </c>
      <c r="B52" s="6" t="inlineStr">
        <is>
          <t>04.02.2026</t>
        </is>
      </c>
      <c r="C52" s="7" t="n">
        <v>371500</v>
      </c>
      <c r="D52" s="7" t="n">
        <v>120364.25</v>
      </c>
      <c r="E52" s="7" t="n">
        <v>358093</v>
      </c>
      <c r="F52" s="17" t="n">
        <v>0.9639111709286675</v>
      </c>
      <c r="G52" s="7" t="n">
        <v>432.2857142857143</v>
      </c>
      <c r="H52" s="7" t="n">
        <v>143</v>
      </c>
      <c r="I52" s="7" t="n">
        <v>434</v>
      </c>
      <c r="J52" s="17" t="n">
        <v>1.003965631196299</v>
      </c>
    </row>
    <row r="53">
      <c r="A53" s="6" t="n">
        <v>5</v>
      </c>
      <c r="B53" s="6" t="inlineStr">
        <is>
          <t>05.02.2026</t>
        </is>
      </c>
      <c r="C53" s="7" t="n">
        <v>464375</v>
      </c>
      <c r="D53" s="7" t="n">
        <v>89313.20000000001</v>
      </c>
      <c r="E53" s="7" t="n">
        <v>447406.2</v>
      </c>
      <c r="F53" s="17" t="n">
        <v>0.9634588425302827</v>
      </c>
      <c r="G53" s="7" t="n">
        <v>540.3571428571429</v>
      </c>
      <c r="H53" s="7" t="n">
        <v>92</v>
      </c>
      <c r="I53" s="7" t="n">
        <v>526</v>
      </c>
      <c r="J53" s="17" t="n">
        <v>0.9734302709847984</v>
      </c>
    </row>
    <row r="54">
      <c r="A54" s="6" t="n">
        <v>6</v>
      </c>
      <c r="B54" s="6" t="inlineStr">
        <is>
          <t>06.02.2026</t>
        </is>
      </c>
      <c r="C54" s="7" t="n">
        <v>557250</v>
      </c>
      <c r="D54" s="7" t="n">
        <v>118041.58</v>
      </c>
      <c r="E54" s="7" t="n">
        <v>565447.78</v>
      </c>
      <c r="F54" s="17" t="n">
        <v>1.014711135038134</v>
      </c>
      <c r="G54" s="7" t="n">
        <v>648.4285714285714</v>
      </c>
      <c r="H54" s="7" t="n">
        <v>151</v>
      </c>
      <c r="I54" s="7" t="n">
        <v>677</v>
      </c>
      <c r="J54" s="17" t="n">
        <v>1.044062568847764</v>
      </c>
    </row>
    <row r="55">
      <c r="A55" s="6" t="n">
        <v>7</v>
      </c>
      <c r="B55" s="6" t="inlineStr">
        <is>
          <t>07.02.2026</t>
        </is>
      </c>
      <c r="C55" s="7" t="n">
        <v>650125</v>
      </c>
      <c r="D55" s="7" t="n">
        <v>63911.01</v>
      </c>
      <c r="E55" s="7" t="n">
        <v>629358.79</v>
      </c>
      <c r="F55" s="17" t="n">
        <v>0.9680581272832148</v>
      </c>
      <c r="G55" s="7" t="n">
        <v>756.5</v>
      </c>
      <c r="H55" s="7" t="n">
        <v>98</v>
      </c>
      <c r="I55" s="7" t="n">
        <v>775</v>
      </c>
      <c r="J55" s="17" t="n">
        <v>1.024454725710509</v>
      </c>
    </row>
    <row r="56">
      <c r="A56" s="6" t="n">
        <v>8</v>
      </c>
      <c r="B56" s="6" t="inlineStr">
        <is>
          <t>08.02.2026</t>
        </is>
      </c>
      <c r="C56" s="7" t="n">
        <v>743000</v>
      </c>
      <c r="D56" s="7" t="n">
        <v>8397.58</v>
      </c>
      <c r="E56" s="7" t="n">
        <v>637756.37</v>
      </c>
      <c r="F56" s="17" t="n">
        <v>0.8583531224764468</v>
      </c>
      <c r="G56" s="7" t="n">
        <v>864.5714285714286</v>
      </c>
      <c r="H56" s="7" t="n">
        <v>8</v>
      </c>
      <c r="I56" s="7" t="n">
        <v>783</v>
      </c>
      <c r="J56" s="17" t="n">
        <v>0.9056510244547257</v>
      </c>
    </row>
    <row r="57">
      <c r="A57" s="6" t="n">
        <v>9</v>
      </c>
      <c r="B57" s="6" t="inlineStr">
        <is>
          <t>09.02.2026</t>
        </is>
      </c>
      <c r="C57" s="7" t="n">
        <v>835875</v>
      </c>
      <c r="D57" s="7" t="n">
        <v>104865.4</v>
      </c>
      <c r="E57" s="7" t="n">
        <v>742621.77</v>
      </c>
      <c r="F57" s="17" t="n">
        <v>0.8884363930013459</v>
      </c>
      <c r="G57" s="7" t="n">
        <v>972.6428571428571</v>
      </c>
      <c r="H57" s="7" t="n">
        <v>125</v>
      </c>
      <c r="I57" s="7" t="n">
        <v>908</v>
      </c>
      <c r="J57" s="17" t="n">
        <v>0.9335389586546229</v>
      </c>
    </row>
    <row r="58">
      <c r="A58" s="6" t="n">
        <v>10</v>
      </c>
      <c r="B58" s="6" t="inlineStr">
        <is>
          <t>10.02.2026</t>
        </is>
      </c>
      <c r="C58" s="7" t="n">
        <v>928750</v>
      </c>
      <c r="D58" s="7" t="n">
        <v>115015.54</v>
      </c>
      <c r="E58" s="7" t="n">
        <v>857637.3100000001</v>
      </c>
      <c r="F58" s="17" t="n">
        <v>0.9234318277254375</v>
      </c>
      <c r="G58" s="7" t="n">
        <v>1080.714285714286</v>
      </c>
      <c r="H58" s="7" t="n">
        <v>127</v>
      </c>
      <c r="I58" s="7" t="n">
        <v>1035</v>
      </c>
      <c r="J58" s="17" t="n">
        <v>0.9576999339061467</v>
      </c>
    </row>
    <row r="59">
      <c r="A59" s="6" t="n">
        <v>11</v>
      </c>
      <c r="B59" s="6" t="inlineStr">
        <is>
          <t>11.02.2026</t>
        </is>
      </c>
      <c r="C59" s="7" t="n">
        <v>1021625</v>
      </c>
      <c r="D59" s="7" t="n">
        <v>149535.87</v>
      </c>
      <c r="E59" s="7" t="n">
        <v>1007173.18</v>
      </c>
      <c r="F59" s="17" t="n">
        <v>0.9858540854031568</v>
      </c>
      <c r="G59" s="7" t="n">
        <v>1188.785714285714</v>
      </c>
      <c r="H59" s="7" t="n">
        <v>168</v>
      </c>
      <c r="I59" s="7" t="n">
        <v>1203</v>
      </c>
      <c r="J59" s="17" t="n">
        <v>1.011956978910052</v>
      </c>
    </row>
    <row r="60">
      <c r="A60" s="6" t="n">
        <v>12</v>
      </c>
      <c r="B60" s="6" t="inlineStr">
        <is>
          <t>12.02.2026</t>
        </is>
      </c>
      <c r="C60" s="7" t="n">
        <v>1114500</v>
      </c>
      <c r="D60" s="7" t="n">
        <v>75639.24000000001</v>
      </c>
      <c r="E60" s="7" t="n">
        <v>1082812.42</v>
      </c>
      <c r="F60" s="17" t="n">
        <v>0.971567895917452</v>
      </c>
      <c r="G60" s="7" t="n">
        <v>1296.857142857143</v>
      </c>
      <c r="H60" s="7" t="n">
        <v>74</v>
      </c>
      <c r="I60" s="7" t="n">
        <v>1277</v>
      </c>
      <c r="J60" s="17" t="n">
        <v>0.984688257325402</v>
      </c>
    </row>
    <row r="61">
      <c r="A61" s="6" t="n">
        <v>13</v>
      </c>
      <c r="B61" s="6" t="inlineStr">
        <is>
          <t>13.02.2026</t>
        </is>
      </c>
      <c r="C61" s="7" t="n">
        <v>1207375</v>
      </c>
      <c r="D61" s="7" t="n">
        <v>105277.42</v>
      </c>
      <c r="E61" s="7" t="n">
        <v>1188089.84</v>
      </c>
      <c r="F61" s="17" t="n">
        <v>0.9840271995030542</v>
      </c>
      <c r="G61" s="7" t="n">
        <v>1404.928571428571</v>
      </c>
      <c r="H61" s="7" t="n">
        <v>108</v>
      </c>
      <c r="I61" s="7" t="n">
        <v>1385</v>
      </c>
      <c r="J61" s="17" t="n">
        <v>0.985815242259393</v>
      </c>
    </row>
    <row r="62">
      <c r="A62" s="6" t="n">
        <v>14</v>
      </c>
      <c r="B62" s="6" t="inlineStr">
        <is>
          <t>14.02.2026</t>
        </is>
      </c>
      <c r="C62" s="7" t="n">
        <v>1300250</v>
      </c>
      <c r="D62" s="7" t="n">
        <v>83441.92</v>
      </c>
      <c r="E62" s="7" t="n">
        <v>1271531.76</v>
      </c>
      <c r="F62" s="17" t="n">
        <v>0.9779132935973851</v>
      </c>
      <c r="G62" s="7" t="n">
        <v>1513</v>
      </c>
      <c r="H62" s="7" t="n">
        <v>117</v>
      </c>
      <c r="I62" s="7" t="n">
        <v>1502</v>
      </c>
      <c r="J62" s="17" t="n">
        <v>0.992729676140119</v>
      </c>
    </row>
    <row r="63">
      <c r="A63" s="6" t="n">
        <v>15</v>
      </c>
      <c r="B63" s="6" t="inlineStr">
        <is>
          <t>15.02.2026</t>
        </is>
      </c>
      <c r="C63" s="7" t="n">
        <v>1393125</v>
      </c>
      <c r="D63" s="7" t="n">
        <v>17105.86</v>
      </c>
      <c r="E63" s="7" t="n">
        <v>1288637.62</v>
      </c>
      <c r="F63" s="17" t="n">
        <v>0.9249978429789144</v>
      </c>
      <c r="G63" s="7" t="n">
        <v>1621.071428571429</v>
      </c>
      <c r="H63" s="7" t="n">
        <v>15</v>
      </c>
      <c r="I63" s="7" t="n">
        <v>1517</v>
      </c>
      <c r="J63" s="17" t="n">
        <v>0.935800837188808</v>
      </c>
    </row>
    <row r="64">
      <c r="A64" s="6" t="n">
        <v>16</v>
      </c>
      <c r="B64" s="6" t="inlineStr">
        <is>
          <t>16.02.2026</t>
        </is>
      </c>
      <c r="C64" s="7" t="n">
        <v>1486000</v>
      </c>
      <c r="D64" s="7" t="n">
        <v>99105.83</v>
      </c>
      <c r="E64" s="7" t="n">
        <v>1387743.45</v>
      </c>
      <c r="F64" s="17" t="n">
        <v>0.9338784993270526</v>
      </c>
      <c r="G64" s="7" t="n">
        <v>1729.142857142857</v>
      </c>
      <c r="H64" s="7" t="n">
        <v>117</v>
      </c>
      <c r="I64" s="7" t="n">
        <v>1634</v>
      </c>
      <c r="J64" s="17" t="n">
        <v>0.944976867151355</v>
      </c>
    </row>
    <row r="65">
      <c r="A65" s="6" t="n">
        <v>17</v>
      </c>
      <c r="B65" s="6" t="inlineStr">
        <is>
          <t>17.02.2026</t>
        </is>
      </c>
      <c r="C65" s="7" t="n">
        <v>1578875</v>
      </c>
      <c r="D65" s="7" t="n">
        <v>103671.04</v>
      </c>
      <c r="E65" s="7" t="n">
        <v>1491414.49</v>
      </c>
      <c r="F65" s="17" t="n">
        <v>0.9446058047660519</v>
      </c>
      <c r="G65" s="7" t="n">
        <v>1837.214285714286</v>
      </c>
      <c r="H65" s="7" t="n">
        <v>122</v>
      </c>
      <c r="I65" s="7" t="n">
        <v>1756</v>
      </c>
      <c r="J65" s="17" t="n">
        <v>0.9557948757824346</v>
      </c>
    </row>
    <row r="66">
      <c r="A66" s="6" t="n">
        <v>18</v>
      </c>
      <c r="B66" s="6" t="inlineStr">
        <is>
          <t>18.02.2026</t>
        </is>
      </c>
      <c r="C66" s="7" t="n">
        <v>1671750</v>
      </c>
      <c r="D66" s="7" t="n">
        <v>121127.52</v>
      </c>
      <c r="E66" s="7" t="n">
        <v>1612542.01</v>
      </c>
      <c r="F66" s="17" t="n">
        <v>0.9645832271571708</v>
      </c>
      <c r="G66" s="7" t="n">
        <v>1945.285714285714</v>
      </c>
      <c r="H66" s="7" t="n">
        <v>114</v>
      </c>
      <c r="I66" s="7" t="n">
        <v>1870</v>
      </c>
      <c r="J66" s="17" t="n">
        <v>0.9612983770287141</v>
      </c>
    </row>
    <row r="67">
      <c r="A67" s="6" t="n">
        <v>19</v>
      </c>
      <c r="B67" s="6" t="inlineStr">
        <is>
          <t>19.02.2026</t>
        </is>
      </c>
      <c r="C67" s="7" t="n">
        <v>1764625</v>
      </c>
      <c r="D67" s="7" t="n">
        <v>72309.27</v>
      </c>
      <c r="E67" s="7" t="n">
        <v>1684851.28</v>
      </c>
      <c r="F67" s="17" t="n">
        <v>0.9547928200042504</v>
      </c>
      <c r="G67" s="7" t="n">
        <v>2053.357142857143</v>
      </c>
      <c r="H67" s="7" t="n">
        <v>76</v>
      </c>
      <c r="I67" s="7" t="n">
        <v>1946</v>
      </c>
      <c r="J67" s="17" t="n">
        <v>0.9477162834382719</v>
      </c>
    </row>
    <row r="68">
      <c r="A68" s="6" t="n">
        <v>20</v>
      </c>
      <c r="B68" s="6" t="inlineStr">
        <is>
          <t>20.02.2026</t>
        </is>
      </c>
      <c r="C68" s="7" t="n">
        <v>1857500</v>
      </c>
      <c r="D68" s="7" t="n">
        <v>120520.02</v>
      </c>
      <c r="E68" s="7" t="n">
        <v>1805371.3</v>
      </c>
      <c r="F68" s="17" t="n">
        <v>0.9719360969044416</v>
      </c>
      <c r="G68" s="7" t="n">
        <v>2161.428571428572</v>
      </c>
      <c r="H68" s="7" t="n">
        <v>133</v>
      </c>
      <c r="I68" s="7" t="n">
        <v>2079</v>
      </c>
      <c r="J68" s="17" t="n">
        <v>0.9618638466622603</v>
      </c>
    </row>
    <row r="69">
      <c r="A69" s="6" t="n">
        <v>21</v>
      </c>
      <c r="B69" s="6" t="inlineStr">
        <is>
          <t>21.02.2026</t>
        </is>
      </c>
      <c r="C69" s="7" t="n">
        <v>1950375</v>
      </c>
      <c r="D69" s="7" t="n">
        <v>73601</v>
      </c>
      <c r="E69" s="7" t="n">
        <v>1878972.3</v>
      </c>
      <c r="F69" s="17" t="n">
        <v>0.9633902711017114</v>
      </c>
      <c r="G69" s="7" t="n">
        <v>2269.5</v>
      </c>
      <c r="H69" s="7" t="n">
        <v>95</v>
      </c>
      <c r="I69" s="7" t="n">
        <v>2174</v>
      </c>
      <c r="J69" s="17" t="n">
        <v>0.9579202467503856</v>
      </c>
    </row>
    <row r="70">
      <c r="A70" s="6" t="n">
        <v>22</v>
      </c>
      <c r="B70" s="6" t="inlineStr">
        <is>
          <t>22.02.2026</t>
        </is>
      </c>
      <c r="C70" s="7" t="n">
        <v>2043250</v>
      </c>
      <c r="D70" s="7" t="n">
        <v>4287.09</v>
      </c>
      <c r="E70" s="7" t="n">
        <v>1883259.39</v>
      </c>
      <c r="F70" s="17" t="n">
        <v>0.9216979762633062</v>
      </c>
      <c r="G70" s="7" t="n">
        <v>2377.571428571428</v>
      </c>
      <c r="H70" s="7" t="n">
        <v>5</v>
      </c>
      <c r="I70" s="7" t="n">
        <v>2179</v>
      </c>
      <c r="J70" s="17" t="n">
        <v>0.9164814035931023</v>
      </c>
    </row>
    <row r="71">
      <c r="A71" s="6" t="n">
        <v>23</v>
      </c>
      <c r="B71" s="6" t="inlineStr">
        <is>
          <t>23.02.2026</t>
        </is>
      </c>
      <c r="C71" s="7" t="n">
        <v>2136125</v>
      </c>
      <c r="D71" s="7" t="n">
        <v>116356.92</v>
      </c>
      <c r="E71" s="7" t="n">
        <v>1999616.31</v>
      </c>
      <c r="F71" s="17" t="n">
        <v>0.9360951770144539</v>
      </c>
      <c r="G71" s="7" t="n">
        <v>2485.642857142857</v>
      </c>
      <c r="H71" s="7" t="n">
        <v>152</v>
      </c>
      <c r="I71" s="7" t="n">
        <v>2331</v>
      </c>
      <c r="J71" s="17" t="n">
        <v>0.9377855685508204</v>
      </c>
    </row>
    <row r="72">
      <c r="A72" s="6" t="n">
        <v>24</v>
      </c>
      <c r="B72" s="6" t="inlineStr">
        <is>
          <t>24.02.2026</t>
        </is>
      </c>
      <c r="C72" s="7" t="n">
        <v>2229000</v>
      </c>
      <c r="D72" s="7" t="n">
        <v>161894.7899999999</v>
      </c>
      <c r="E72" s="7" t="n">
        <v>2161511.1</v>
      </c>
      <c r="F72" s="17" t="n">
        <v>0.9697223418573352</v>
      </c>
      <c r="G72" s="7" t="n">
        <v>2593.714285714286</v>
      </c>
      <c r="H72" s="7" t="n">
        <v>211</v>
      </c>
      <c r="I72" s="7" t="n">
        <v>2542</v>
      </c>
      <c r="J72" s="17" t="n">
        <v>0.9800616875963869</v>
      </c>
    </row>
    <row r="73">
      <c r="A73" s="6" t="n">
        <v>25</v>
      </c>
      <c r="B73" s="6" t="inlineStr">
        <is>
          <t>25.02.2026</t>
        </is>
      </c>
      <c r="C73" s="7" t="n">
        <v>2321875</v>
      </c>
      <c r="D73" s="7" t="n">
        <v>157088.45</v>
      </c>
      <c r="E73" s="7" t="n">
        <v>2318599.55</v>
      </c>
      <c r="F73" s="17" t="n">
        <v>0.9985893082099597</v>
      </c>
      <c r="G73" s="7" t="n">
        <v>2701.785714285714</v>
      </c>
      <c r="H73" s="7" t="n">
        <v>208</v>
      </c>
      <c r="I73" s="7" t="n">
        <v>2750</v>
      </c>
      <c r="J73" s="17" t="n">
        <v>1.017845340383344</v>
      </c>
    </row>
    <row r="74">
      <c r="A74" s="6" t="n">
        <v>26</v>
      </c>
      <c r="B74" s="6" t="inlineStr">
        <is>
          <t>26.02.2026</t>
        </is>
      </c>
      <c r="C74" s="7" t="n">
        <v>2414750</v>
      </c>
      <c r="D74" s="7" t="n">
        <v>98613.76999999999</v>
      </c>
      <c r="E74" s="7" t="n">
        <v>2417213.32</v>
      </c>
      <c r="F74" s="17" t="n">
        <v>1.001020113883425</v>
      </c>
      <c r="G74" s="7" t="n">
        <v>2809.857142857143</v>
      </c>
      <c r="H74" s="7" t="n">
        <v>121</v>
      </c>
      <c r="I74" s="7" t="n">
        <v>2871</v>
      </c>
      <c r="J74" s="17" t="n">
        <v>1.02176013015405</v>
      </c>
    </row>
    <row r="75">
      <c r="A75" s="6" t="n">
        <v>27</v>
      </c>
      <c r="B75" s="6" t="inlineStr">
        <is>
          <t>27.02.2026</t>
        </is>
      </c>
      <c r="C75" s="7" t="n">
        <v>2507625</v>
      </c>
      <c r="D75" s="7" t="n">
        <v>175478.6</v>
      </c>
      <c r="E75" s="7" t="n">
        <v>2592691.92</v>
      </c>
      <c r="F75" s="17" t="n">
        <v>1.033923301929116</v>
      </c>
      <c r="G75" s="7" t="n">
        <v>2917.928571428572</v>
      </c>
      <c r="H75" s="7" t="n">
        <v>208</v>
      </c>
      <c r="I75" s="7" t="n">
        <v>3079</v>
      </c>
      <c r="J75" s="17" t="n">
        <v>1.055200607084282</v>
      </c>
    </row>
    <row r="76">
      <c r="A76" s="6" t="n">
        <v>28</v>
      </c>
      <c r="B76" s="6" t="inlineStr">
        <is>
          <t>28.02.2026</t>
        </is>
      </c>
      <c r="C76" s="7" t="n">
        <v>2600500</v>
      </c>
      <c r="D76" s="7" t="n">
        <v>348061.62</v>
      </c>
      <c r="E76" s="7" t="n">
        <v>2940753.540000001</v>
      </c>
      <c r="F76" s="17" t="n">
        <v>1.13084158431071</v>
      </c>
      <c r="G76" s="7" t="n">
        <v>3026</v>
      </c>
      <c r="H76" s="7" t="n">
        <v>721</v>
      </c>
      <c r="I76" s="7" t="n">
        <v>3800</v>
      </c>
      <c r="J76" s="17" t="n">
        <v>1.255783212161269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19">
    <cfRule type="dataBar" priority="3">
      <dataBar showValue="1">
        <cfvo type="num" val="0"/>
        <cfvo type="num" val="1"/>
        <color rgb="00B7E4C7"/>
      </dataBar>
    </cfRule>
  </conditionalFormatting>
  <conditionalFormatting sqref="G17:G19">
    <cfRule type="dataBar" priority="3">
      <dataBar showValue="1">
        <cfvo type="num" val="0"/>
        <cfvo type="num" val="1"/>
        <color rgb="00B7E4C7"/>
      </dataBar>
    </cfRule>
  </conditionalFormatting>
  <conditionalFormatting sqref="E25:E43">
    <cfRule type="dataBar" priority="5">
      <dataBar showValue="1">
        <cfvo type="num" val="0"/>
        <cfvo type="num" val="1"/>
        <color rgb="00B7E4C7"/>
      </dataBar>
    </cfRule>
  </conditionalFormatting>
  <conditionalFormatting sqref="H25:H43">
    <cfRule type="dataBar" priority="5">
      <dataBar showValue="1">
        <cfvo type="num" val="0"/>
        <cfvo type="num" val="1"/>
        <color rgb="00B7E4C7"/>
      </dataBar>
    </cfRule>
  </conditionalFormatting>
  <conditionalFormatting sqref="F49:F76">
    <cfRule type="dataBar" priority="7">
      <dataBar showValue="1">
        <cfvo type="num" val="0"/>
        <cfvo type="num" val="1"/>
        <color rgb="00B7E4C7"/>
      </dataBar>
    </cfRule>
  </conditionalFormatting>
  <conditionalFormatting sqref="J49:J76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2026-06-30T06:51:24Z</dcterms:created>
  <dcterms:modified xsi:type="dcterms:W3CDTF">2026-06-30T06:51:24Z</dcterms:modified>
</cp:coreProperties>
</file>